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floresm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</externalReferences>
  <definedNames>
    <definedName name="_xlnm.Print_Area" localSheetId="0">EAA!$A$1:$K$42</definedName>
    <definedName name="Periodos">[1]Periodos!$A$2:$A$13</definedName>
    <definedName name="RENDICIÓN_DE_LA_CUENTA_PÚBLICA">[1]PRINCIPAL!#REF!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H34" i="1" s="1"/>
  <c r="G33" i="1"/>
  <c r="H33" i="1" s="1"/>
  <c r="F33" i="1"/>
  <c r="E33" i="1"/>
  <c r="G32" i="1"/>
  <c r="F32" i="1"/>
  <c r="E32" i="1"/>
  <c r="H32" i="1" s="1"/>
  <c r="G31" i="1"/>
  <c r="F31" i="1"/>
  <c r="E31" i="1"/>
  <c r="H31" i="1" s="1"/>
  <c r="G30" i="1"/>
  <c r="F30" i="1"/>
  <c r="E30" i="1"/>
  <c r="H30" i="1" s="1"/>
  <c r="G29" i="1"/>
  <c r="H29" i="1" s="1"/>
  <c r="F29" i="1"/>
  <c r="E29" i="1"/>
  <c r="G28" i="1"/>
  <c r="G25" i="1" s="1"/>
  <c r="F28" i="1"/>
  <c r="E28" i="1"/>
  <c r="H28" i="1" s="1"/>
  <c r="G27" i="1"/>
  <c r="F27" i="1"/>
  <c r="E27" i="1"/>
  <c r="H27" i="1" s="1"/>
  <c r="G26" i="1"/>
  <c r="F26" i="1"/>
  <c r="F25" i="1" s="1"/>
  <c r="E26" i="1"/>
  <c r="H26" i="1" s="1"/>
  <c r="G23" i="1"/>
  <c r="F23" i="1"/>
  <c r="E23" i="1"/>
  <c r="H23" i="1" s="1"/>
  <c r="G22" i="1"/>
  <c r="F22" i="1"/>
  <c r="E22" i="1"/>
  <c r="H22" i="1" s="1"/>
  <c r="G21" i="1"/>
  <c r="F21" i="1"/>
  <c r="E21" i="1"/>
  <c r="H21" i="1" s="1"/>
  <c r="G20" i="1"/>
  <c r="H20" i="1" s="1"/>
  <c r="F20" i="1"/>
  <c r="E20" i="1"/>
  <c r="G19" i="1"/>
  <c r="G16" i="1" s="1"/>
  <c r="G14" i="1" s="1"/>
  <c r="F19" i="1"/>
  <c r="E19" i="1"/>
  <c r="H19" i="1" s="1"/>
  <c r="G18" i="1"/>
  <c r="F18" i="1"/>
  <c r="E18" i="1"/>
  <c r="H18" i="1" s="1"/>
  <c r="G17" i="1"/>
  <c r="F17" i="1"/>
  <c r="F16" i="1" s="1"/>
  <c r="E17" i="1"/>
  <c r="H17" i="1" s="1"/>
  <c r="D7" i="1"/>
  <c r="C4" i="1"/>
  <c r="M22" i="1" l="1"/>
  <c r="I22" i="1"/>
  <c r="I32" i="1"/>
  <c r="M17" i="1"/>
  <c r="I17" i="1"/>
  <c r="M27" i="1"/>
  <c r="I27" i="1"/>
  <c r="I29" i="1"/>
  <c r="M29" i="1"/>
  <c r="M23" i="1"/>
  <c r="I23" i="1"/>
  <c r="M30" i="1"/>
  <c r="I30" i="1"/>
  <c r="M18" i="1"/>
  <c r="I18" i="1"/>
  <c r="M20" i="1"/>
  <c r="I20" i="1"/>
  <c r="M28" i="1"/>
  <c r="I28" i="1"/>
  <c r="M21" i="1"/>
  <c r="I21" i="1"/>
  <c r="M31" i="1"/>
  <c r="I31" i="1"/>
  <c r="M33" i="1"/>
  <c r="I33" i="1"/>
  <c r="F14" i="1"/>
  <c r="M26" i="1"/>
  <c r="I26" i="1"/>
  <c r="M34" i="1"/>
  <c r="I34" i="1"/>
  <c r="M19" i="1"/>
  <c r="I19" i="1"/>
  <c r="E16" i="1"/>
  <c r="E25" i="1"/>
  <c r="H25" i="1" s="1"/>
  <c r="I25" i="1" l="1"/>
  <c r="M25" i="1"/>
  <c r="H16" i="1"/>
  <c r="E14" i="1"/>
  <c r="M16" i="1" l="1"/>
  <c r="H14" i="1"/>
  <c r="M14" i="1" s="1"/>
  <c r="I16" i="1"/>
  <c r="I14" i="1" s="1"/>
</calcChain>
</file>

<file path=xl/sharedStrings.xml><?xml version="1.0" encoding="utf-8"?>
<sst xmlns="http://schemas.openxmlformats.org/spreadsheetml/2006/main" count="31" uniqueCount="31">
  <si>
    <t>Estado Analítico del Activo</t>
  </si>
  <si>
    <t>(Pesos)</t>
  </si>
  <si>
    <t>Ente: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</si>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</sst>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left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3" borderId="4" xfId="4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Protection="1"/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8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3" fontId="8" fillId="2" borderId="0" xfId="0" applyNumberFormat="1" applyFont="1" applyFill="1" applyBorder="1" applyAlignment="1" applyProtection="1">
      <alignment vertical="top"/>
    </xf>
    <xf numFmtId="0" fontId="8" fillId="2" borderId="8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9" fillId="2" borderId="0" xfId="0" applyFont="1" applyFill="1" applyProtection="1"/>
    <xf numFmtId="0" fontId="10" fillId="2" borderId="7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</xf>
    <xf numFmtId="0" fontId="10" fillId="2" borderId="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3" fontId="6" fillId="2" borderId="0" xfId="0" applyNumberFormat="1" applyFont="1" applyFill="1" applyBorder="1" applyAlignment="1" applyProtection="1">
      <alignment vertical="top"/>
    </xf>
    <xf numFmtId="3" fontId="6" fillId="2" borderId="0" xfId="1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43" fontId="2" fillId="2" borderId="0" xfId="1" applyFont="1" applyFill="1" applyProtection="1"/>
    <xf numFmtId="2" fontId="2" fillId="2" borderId="0" xfId="1" applyNumberFormat="1" applyFont="1" applyFill="1" applyBorder="1" applyProtection="1"/>
    <xf numFmtId="43" fontId="2" fillId="2" borderId="0" xfId="1" applyFont="1" applyFill="1" applyBorder="1" applyProtection="1"/>
    <xf numFmtId="0" fontId="2" fillId="2" borderId="0" xfId="0" applyFont="1" applyFill="1" applyBorder="1" applyAlignment="1" applyProtection="1">
      <alignment horizontal="left" vertical="top"/>
    </xf>
    <xf numFmtId="3" fontId="2" fillId="2" borderId="0" xfId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_LLENA_Tomo%20VII_2_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NOTAS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>
        <row r="8">
          <cell r="D8" t="str">
            <v>2.1.2.1.0 ENTIDADES PARAESTATALES EMPRESARIALES NO FINANCIERAS CON PARTICIPACIÓN ESTATAL MAYORITARIA DEL ESTADO DE QUERÉTARO</v>
          </cell>
        </row>
        <row r="18">
          <cell r="D18">
            <v>12</v>
          </cell>
        </row>
      </sheetData>
      <sheetData sheetId="2">
        <row r="2">
          <cell r="A2">
            <v>43861</v>
          </cell>
        </row>
        <row r="3">
          <cell r="A3">
            <v>43889</v>
          </cell>
        </row>
        <row r="4">
          <cell r="A4">
            <v>43921</v>
          </cell>
        </row>
        <row r="5">
          <cell r="A5">
            <v>43951</v>
          </cell>
        </row>
        <row r="6">
          <cell r="A6">
            <v>43982</v>
          </cell>
        </row>
        <row r="7">
          <cell r="A7">
            <v>44012</v>
          </cell>
        </row>
        <row r="8">
          <cell r="A8">
            <v>44043</v>
          </cell>
        </row>
        <row r="9">
          <cell r="A9">
            <v>44074</v>
          </cell>
        </row>
        <row r="10">
          <cell r="A10">
            <v>44104</v>
          </cell>
        </row>
        <row r="11">
          <cell r="A11">
            <v>44135</v>
          </cell>
        </row>
        <row r="12">
          <cell r="A12">
            <v>44165</v>
          </cell>
        </row>
        <row r="13">
          <cell r="A13">
            <v>44196</v>
          </cell>
        </row>
      </sheetData>
      <sheetData sheetId="3">
        <row r="11">
          <cell r="H11">
            <v>1116032.25</v>
          </cell>
          <cell r="I11">
            <v>647977.02</v>
          </cell>
          <cell r="J11">
            <v>680503.19</v>
          </cell>
        </row>
        <row r="12">
          <cell r="H12">
            <v>347000</v>
          </cell>
          <cell r="I12">
            <v>150000</v>
          </cell>
          <cell r="J12">
            <v>150000</v>
          </cell>
        </row>
        <row r="13">
          <cell r="H13">
            <v>121219192.42999999</v>
          </cell>
          <cell r="I13">
            <v>77526415165.509995</v>
          </cell>
          <cell r="J13">
            <v>77442095994.330002</v>
          </cell>
        </row>
        <row r="14">
          <cell r="H14">
            <v>0</v>
          </cell>
          <cell r="I14">
            <v>0</v>
          </cell>
          <cell r="J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  <row r="17">
          <cell r="H17">
            <v>157698213.70999998</v>
          </cell>
          <cell r="I17">
            <v>80473099784.960007</v>
          </cell>
          <cell r="J17">
            <v>80491070838.87999</v>
          </cell>
        </row>
        <row r="18">
          <cell r="H18">
            <v>0</v>
          </cell>
          <cell r="I18">
            <v>0</v>
          </cell>
          <cell r="J18">
            <v>0</v>
          </cell>
        </row>
        <row r="19">
          <cell r="H19">
            <v>368342828.23000002</v>
          </cell>
          <cell r="I19">
            <v>115073316457.89999</v>
          </cell>
          <cell r="J19">
            <v>115286537458.24001</v>
          </cell>
        </row>
        <row r="20">
          <cell r="H20">
            <v>5187150.22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</row>
        <row r="23">
          <cell r="H23">
            <v>-5187150.22</v>
          </cell>
          <cell r="I23">
            <v>0</v>
          </cell>
          <cell r="J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6">
          <cell r="H26">
            <v>0</v>
          </cell>
          <cell r="I26">
            <v>3155164.42</v>
          </cell>
          <cell r="J26">
            <v>3155164.42</v>
          </cell>
        </row>
        <row r="27">
          <cell r="H27">
            <v>0</v>
          </cell>
          <cell r="I27">
            <v>0</v>
          </cell>
          <cell r="J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29">
          <cell r="H29">
            <v>1315502974.9099998</v>
          </cell>
          <cell r="I29">
            <v>7034402856.1799994</v>
          </cell>
          <cell r="J29">
            <v>7923652850.1599998</v>
          </cell>
        </row>
        <row r="30">
          <cell r="H30">
            <v>0</v>
          </cell>
          <cell r="I30">
            <v>0</v>
          </cell>
          <cell r="J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</row>
        <row r="38">
          <cell r="H38">
            <v>1570864.71</v>
          </cell>
          <cell r="I38">
            <v>12658100.800000001</v>
          </cell>
          <cell r="J38">
            <v>10588778.42</v>
          </cell>
        </row>
        <row r="39">
          <cell r="H39">
            <v>0</v>
          </cell>
          <cell r="I39">
            <v>0</v>
          </cell>
          <cell r="J39">
            <v>0</v>
          </cell>
        </row>
        <row r="40">
          <cell r="H40">
            <v>51473981.030000001</v>
          </cell>
          <cell r="I40">
            <v>0</v>
          </cell>
          <cell r="J40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2">
          <cell r="H42">
            <v>0</v>
          </cell>
          <cell r="I42">
            <v>0</v>
          </cell>
          <cell r="J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</row>
        <row r="50">
          <cell r="H50">
            <v>0</v>
          </cell>
          <cell r="I50">
            <v>0</v>
          </cell>
          <cell r="J50">
            <v>0</v>
          </cell>
        </row>
        <row r="51">
          <cell r="H51">
            <v>0</v>
          </cell>
          <cell r="I51">
            <v>0</v>
          </cell>
          <cell r="J51">
            <v>0</v>
          </cell>
        </row>
        <row r="52">
          <cell r="H52">
            <v>0</v>
          </cell>
          <cell r="I52">
            <v>0</v>
          </cell>
          <cell r="J52">
            <v>0</v>
          </cell>
        </row>
        <row r="53">
          <cell r="H53">
            <v>0</v>
          </cell>
          <cell r="I53">
            <v>0</v>
          </cell>
          <cell r="J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</row>
        <row r="55">
          <cell r="H55">
            <v>0</v>
          </cell>
          <cell r="I55">
            <v>0</v>
          </cell>
          <cell r="J55">
            <v>0</v>
          </cell>
        </row>
        <row r="56">
          <cell r="H56">
            <v>342969166.47000003</v>
          </cell>
          <cell r="I56">
            <v>1334785795.01</v>
          </cell>
          <cell r="J56">
            <v>1426826787.3099999</v>
          </cell>
        </row>
        <row r="57">
          <cell r="H57">
            <v>26367044.310000002</v>
          </cell>
          <cell r="I57">
            <v>3625</v>
          </cell>
          <cell r="J57">
            <v>26042974.100000001</v>
          </cell>
        </row>
        <row r="58">
          <cell r="H58">
            <v>0</v>
          </cell>
          <cell r="I58">
            <v>0</v>
          </cell>
          <cell r="J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</row>
        <row r="61">
          <cell r="H61">
            <v>0</v>
          </cell>
          <cell r="I61">
            <v>123907146.14</v>
          </cell>
          <cell r="J61">
            <v>81118948.400000006</v>
          </cell>
        </row>
        <row r="62">
          <cell r="H62">
            <v>48528858.350000001</v>
          </cell>
          <cell r="I62">
            <v>0</v>
          </cell>
          <cell r="J62">
            <v>0</v>
          </cell>
        </row>
        <row r="63">
          <cell r="H63">
            <v>3459507.61</v>
          </cell>
          <cell r="I63">
            <v>47194875.07</v>
          </cell>
          <cell r="J63">
            <v>63329221.380000003</v>
          </cell>
        </row>
        <row r="64">
          <cell r="H64">
            <v>0</v>
          </cell>
          <cell r="I64">
            <v>0</v>
          </cell>
          <cell r="J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</row>
        <row r="69">
          <cell r="H69">
            <v>0</v>
          </cell>
          <cell r="I69">
            <v>0</v>
          </cell>
          <cell r="J69">
            <v>0</v>
          </cell>
        </row>
        <row r="70">
          <cell r="H70">
            <v>0</v>
          </cell>
          <cell r="I70">
            <v>0</v>
          </cell>
          <cell r="J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</row>
        <row r="93">
          <cell r="H93">
            <v>0</v>
          </cell>
          <cell r="I93">
            <v>0</v>
          </cell>
          <cell r="J93">
            <v>0</v>
          </cell>
        </row>
        <row r="94">
          <cell r="H94">
            <v>55989480.140000001</v>
          </cell>
          <cell r="I94">
            <v>4478711.7</v>
          </cell>
          <cell r="J94">
            <v>4873904.5</v>
          </cell>
        </row>
        <row r="95">
          <cell r="H95">
            <v>-7082.7</v>
          </cell>
          <cell r="I95">
            <v>0</v>
          </cell>
          <cell r="J95">
            <v>0</v>
          </cell>
        </row>
        <row r="96">
          <cell r="H96">
            <v>3389136.6</v>
          </cell>
          <cell r="I96">
            <v>90279547.959999993</v>
          </cell>
          <cell r="J96">
            <v>85535150.459999993</v>
          </cell>
        </row>
        <row r="97">
          <cell r="H97">
            <v>134664.54</v>
          </cell>
          <cell r="I97">
            <v>46939400.219999999</v>
          </cell>
          <cell r="J97">
            <v>45120730.390000001</v>
          </cell>
        </row>
        <row r="98">
          <cell r="H98">
            <v>70637.8</v>
          </cell>
          <cell r="I98">
            <v>381421.44</v>
          </cell>
          <cell r="J98">
            <v>449116.93</v>
          </cell>
        </row>
        <row r="99">
          <cell r="H99">
            <v>-1069060.51</v>
          </cell>
          <cell r="I99">
            <v>2482945.1</v>
          </cell>
          <cell r="J99">
            <v>2955225.12</v>
          </cell>
        </row>
        <row r="100">
          <cell r="H100">
            <v>545581.62</v>
          </cell>
          <cell r="I100">
            <v>1092653.46</v>
          </cell>
          <cell r="J100">
            <v>1072952.42</v>
          </cell>
        </row>
        <row r="101">
          <cell r="H101">
            <v>136788.76999999999</v>
          </cell>
          <cell r="I101">
            <v>2038735.59</v>
          </cell>
          <cell r="J101">
            <v>2393007.15</v>
          </cell>
        </row>
        <row r="102">
          <cell r="H102">
            <v>-1130932682.0699999</v>
          </cell>
          <cell r="I102">
            <v>1312004027.1499999</v>
          </cell>
          <cell r="J102">
            <v>193766080.52000001</v>
          </cell>
        </row>
        <row r="103">
          <cell r="H103">
            <v>2823996.57</v>
          </cell>
          <cell r="I103">
            <v>0</v>
          </cell>
          <cell r="J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</row>
        <row r="105">
          <cell r="H105">
            <v>0</v>
          </cell>
          <cell r="I105">
            <v>0</v>
          </cell>
          <cell r="J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</row>
        <row r="107">
          <cell r="H107">
            <v>-2370238.7599999998</v>
          </cell>
          <cell r="I107">
            <v>0</v>
          </cell>
          <cell r="J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</row>
        <row r="111">
          <cell r="H111">
            <v>-845011.58</v>
          </cell>
          <cell r="I111">
            <v>6372534.7999999998</v>
          </cell>
          <cell r="J111">
            <v>6066183.7599999998</v>
          </cell>
        </row>
        <row r="112">
          <cell r="H112">
            <v>3030199.4</v>
          </cell>
          <cell r="I112">
            <v>5868.18</v>
          </cell>
          <cell r="J112">
            <v>0</v>
          </cell>
        </row>
        <row r="113">
          <cell r="H113">
            <v>18264</v>
          </cell>
          <cell r="I113">
            <v>0</v>
          </cell>
          <cell r="J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510024997.19999999</v>
          </cell>
          <cell r="I133">
            <v>102436071843.06</v>
          </cell>
          <cell r="J133">
            <v>102392665346.07001</v>
          </cell>
        </row>
        <row r="134">
          <cell r="H134">
            <v>0</v>
          </cell>
          <cell r="I134">
            <v>0</v>
          </cell>
          <cell r="J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</row>
        <row r="142">
          <cell r="H142">
            <v>474744655.72000003</v>
          </cell>
          <cell r="I142">
            <v>196104.77</v>
          </cell>
          <cell r="J142">
            <v>1421759.6</v>
          </cell>
        </row>
        <row r="143">
          <cell r="H143">
            <v>0</v>
          </cell>
          <cell r="I143">
            <v>0</v>
          </cell>
          <cell r="J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</row>
        <row r="145">
          <cell r="H145">
            <v>215806775.77000001</v>
          </cell>
          <cell r="I145">
            <v>1697116288.8099999</v>
          </cell>
          <cell r="J145">
            <v>634765567.90999997</v>
          </cell>
        </row>
        <row r="146">
          <cell r="H146">
            <v>0</v>
          </cell>
          <cell r="I146">
            <v>0</v>
          </cell>
          <cell r="J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</row>
        <row r="154">
          <cell r="H154">
            <v>6152116820.2200003</v>
          </cell>
          <cell r="I154">
            <v>55144970.659999996</v>
          </cell>
          <cell r="J154">
            <v>35348.06</v>
          </cell>
        </row>
        <row r="155">
          <cell r="H155">
            <v>0</v>
          </cell>
          <cell r="I155">
            <v>0</v>
          </cell>
          <cell r="J155">
            <v>0</v>
          </cell>
        </row>
        <row r="156">
          <cell r="H156">
            <v>127454807.19000001</v>
          </cell>
          <cell r="I156">
            <v>136152369.5</v>
          </cell>
          <cell r="J156">
            <v>109251185.09999999</v>
          </cell>
        </row>
        <row r="157">
          <cell r="H157">
            <v>0</v>
          </cell>
          <cell r="I157">
            <v>0</v>
          </cell>
          <cell r="J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</row>
        <row r="162">
          <cell r="H162">
            <v>1363057947.49</v>
          </cell>
          <cell r="I162">
            <v>396777659.50999999</v>
          </cell>
          <cell r="J162">
            <v>127925340.88</v>
          </cell>
        </row>
        <row r="163">
          <cell r="H163">
            <v>0</v>
          </cell>
          <cell r="I163">
            <v>0</v>
          </cell>
          <cell r="J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H175">
            <v>15054958</v>
          </cell>
          <cell r="I175">
            <v>133605016.20999999</v>
          </cell>
          <cell r="J175">
            <v>137842779.19999999</v>
          </cell>
        </row>
        <row r="176">
          <cell r="H176">
            <v>-303461388.44999999</v>
          </cell>
          <cell r="I176">
            <v>240611271.81999999</v>
          </cell>
          <cell r="J176">
            <v>284139138.83999997</v>
          </cell>
        </row>
        <row r="177">
          <cell r="H177">
            <v>0</v>
          </cell>
          <cell r="I177">
            <v>0</v>
          </cell>
          <cell r="J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</row>
        <row r="180">
          <cell r="H180">
            <v>133406</v>
          </cell>
          <cell r="I180">
            <v>0</v>
          </cell>
          <cell r="J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</row>
        <row r="183">
          <cell r="H183">
            <v>691767833.25999999</v>
          </cell>
          <cell r="I183">
            <v>644419.41</v>
          </cell>
          <cell r="J183">
            <v>7799353.6299999999</v>
          </cell>
        </row>
        <row r="184">
          <cell r="H184">
            <v>0.01</v>
          </cell>
          <cell r="I184">
            <v>0</v>
          </cell>
          <cell r="J184">
            <v>0</v>
          </cell>
        </row>
        <row r="185">
          <cell r="H185">
            <v>16068412.66</v>
          </cell>
          <cell r="I185">
            <v>1073619.7</v>
          </cell>
          <cell r="J185">
            <v>4434849.66</v>
          </cell>
        </row>
        <row r="186">
          <cell r="H186">
            <v>5714369.3099999996</v>
          </cell>
          <cell r="I186">
            <v>3962060.46</v>
          </cell>
          <cell r="J186">
            <v>577883.47</v>
          </cell>
        </row>
        <row r="187">
          <cell r="H187">
            <v>460200.49</v>
          </cell>
          <cell r="I187">
            <v>117450.78</v>
          </cell>
          <cell r="J187">
            <v>178238.39</v>
          </cell>
        </row>
        <row r="188">
          <cell r="H188">
            <v>0</v>
          </cell>
          <cell r="I188">
            <v>0</v>
          </cell>
          <cell r="J188">
            <v>70059.679999999993</v>
          </cell>
        </row>
        <row r="189">
          <cell r="H189">
            <v>1927751.87</v>
          </cell>
          <cell r="I189">
            <v>9350.4</v>
          </cell>
          <cell r="J189">
            <v>444138.65</v>
          </cell>
        </row>
        <row r="190">
          <cell r="H190">
            <v>59898</v>
          </cell>
          <cell r="I190">
            <v>0</v>
          </cell>
          <cell r="J190">
            <v>0</v>
          </cell>
        </row>
        <row r="191">
          <cell r="H191">
            <v>4333104.75</v>
          </cell>
          <cell r="I191">
            <v>177710.72</v>
          </cell>
          <cell r="J191">
            <v>18476.5</v>
          </cell>
        </row>
        <row r="192">
          <cell r="H192">
            <v>124062.8</v>
          </cell>
          <cell r="I192">
            <v>56714.8</v>
          </cell>
          <cell r="J192">
            <v>1161050.6100000001</v>
          </cell>
        </row>
        <row r="193">
          <cell r="H193">
            <v>13619519.98</v>
          </cell>
          <cell r="I193">
            <v>11960423.560000001</v>
          </cell>
          <cell r="J193">
            <v>8780498.5399999991</v>
          </cell>
        </row>
        <row r="194">
          <cell r="H194">
            <v>72312.210000000006</v>
          </cell>
          <cell r="I194">
            <v>2321.46</v>
          </cell>
          <cell r="J194">
            <v>86493.14</v>
          </cell>
        </row>
        <row r="195">
          <cell r="H195">
            <v>0</v>
          </cell>
          <cell r="I195">
            <v>0</v>
          </cell>
          <cell r="J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</row>
        <row r="197">
          <cell r="H197">
            <v>0</v>
          </cell>
          <cell r="I197">
            <v>0</v>
          </cell>
          <cell r="J197">
            <v>0</v>
          </cell>
        </row>
        <row r="198">
          <cell r="H198">
            <v>-165480.60999999999</v>
          </cell>
          <cell r="I198">
            <v>0</v>
          </cell>
          <cell r="J198">
            <v>599869.87</v>
          </cell>
        </row>
        <row r="199">
          <cell r="H199">
            <v>0</v>
          </cell>
          <cell r="I199">
            <v>0</v>
          </cell>
          <cell r="J199">
            <v>0</v>
          </cell>
        </row>
        <row r="200">
          <cell r="H200">
            <v>0</v>
          </cell>
          <cell r="I200">
            <v>1304487.6000000001</v>
          </cell>
          <cell r="J200">
            <v>652243.80000000005</v>
          </cell>
        </row>
        <row r="201">
          <cell r="H201">
            <v>34649386.149999999</v>
          </cell>
          <cell r="I201">
            <v>40072973.229999997</v>
          </cell>
          <cell r="J201">
            <v>53121650.289999999</v>
          </cell>
        </row>
        <row r="202">
          <cell r="H202">
            <v>21609299.670000002</v>
          </cell>
          <cell r="I202">
            <v>6902935.21</v>
          </cell>
          <cell r="J202">
            <v>788860.39</v>
          </cell>
        </row>
        <row r="203">
          <cell r="H203">
            <v>483061.66000000003</v>
          </cell>
          <cell r="I203">
            <v>198406.93</v>
          </cell>
          <cell r="J203">
            <v>159404.21</v>
          </cell>
        </row>
        <row r="204">
          <cell r="H204">
            <v>654785.53</v>
          </cell>
          <cell r="I204">
            <v>184032.07</v>
          </cell>
          <cell r="J204">
            <v>4261553.51</v>
          </cell>
        </row>
        <row r="205">
          <cell r="H205">
            <v>1306643.48</v>
          </cell>
          <cell r="I205">
            <v>151811.98000000001</v>
          </cell>
          <cell r="J205">
            <v>122173.35</v>
          </cell>
        </row>
        <row r="206">
          <cell r="H206">
            <v>4388963.3600000003</v>
          </cell>
          <cell r="I206">
            <v>1199906.04</v>
          </cell>
          <cell r="J206">
            <v>3976470.13</v>
          </cell>
        </row>
        <row r="207">
          <cell r="H207">
            <v>82758464.760000005</v>
          </cell>
          <cell r="I207">
            <v>19457085.449999999</v>
          </cell>
          <cell r="J207">
            <v>514285.05</v>
          </cell>
        </row>
        <row r="208">
          <cell r="H208">
            <v>0</v>
          </cell>
          <cell r="I208">
            <v>0</v>
          </cell>
          <cell r="J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</row>
        <row r="219">
          <cell r="H219">
            <v>74340774.159999996</v>
          </cell>
          <cell r="I219">
            <v>85813109.870000005</v>
          </cell>
          <cell r="J219">
            <v>48795992.450000003</v>
          </cell>
        </row>
        <row r="220">
          <cell r="H220">
            <v>0</v>
          </cell>
          <cell r="I220">
            <v>0</v>
          </cell>
          <cell r="J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</row>
        <row r="223">
          <cell r="H223">
            <v>0</v>
          </cell>
          <cell r="I223">
            <v>0</v>
          </cell>
          <cell r="J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</row>
        <row r="225">
          <cell r="H225">
            <v>3820409.59</v>
          </cell>
          <cell r="I225">
            <v>19712611.649999999</v>
          </cell>
          <cell r="J225">
            <v>2319804.98</v>
          </cell>
        </row>
        <row r="226">
          <cell r="H226">
            <v>0</v>
          </cell>
          <cell r="I226">
            <v>0</v>
          </cell>
          <cell r="J226">
            <v>0</v>
          </cell>
        </row>
        <row r="227">
          <cell r="H227">
            <v>2304500.89</v>
          </cell>
          <cell r="I227">
            <v>0</v>
          </cell>
          <cell r="J227">
            <v>0</v>
          </cell>
        </row>
        <row r="228">
          <cell r="H228">
            <v>-266958723.39999998</v>
          </cell>
          <cell r="I228">
            <v>0</v>
          </cell>
          <cell r="J228">
            <v>0</v>
          </cell>
        </row>
        <row r="229">
          <cell r="H229">
            <v>-1412711.75</v>
          </cell>
          <cell r="I229">
            <v>81256.45</v>
          </cell>
          <cell r="J229">
            <v>4544314.63</v>
          </cell>
        </row>
        <row r="230">
          <cell r="H230">
            <v>-4182260.42</v>
          </cell>
          <cell r="I230">
            <v>0</v>
          </cell>
          <cell r="J230">
            <v>19464.89</v>
          </cell>
        </row>
        <row r="231">
          <cell r="H231">
            <v>0</v>
          </cell>
          <cell r="I231">
            <v>0</v>
          </cell>
          <cell r="J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</row>
        <row r="234">
          <cell r="H234">
            <v>-16648374.43</v>
          </cell>
          <cell r="I234">
            <v>0</v>
          </cell>
          <cell r="J234">
            <v>2728839.5</v>
          </cell>
        </row>
        <row r="235">
          <cell r="H235">
            <v>0</v>
          </cell>
          <cell r="I235">
            <v>0</v>
          </cell>
          <cell r="J235">
            <v>0</v>
          </cell>
        </row>
        <row r="236">
          <cell r="H236">
            <v>-156123801.86000001</v>
          </cell>
          <cell r="I236">
            <v>0</v>
          </cell>
          <cell r="J236">
            <v>119702813.18000001</v>
          </cell>
        </row>
        <row r="237">
          <cell r="H237">
            <v>0</v>
          </cell>
          <cell r="I237">
            <v>0</v>
          </cell>
          <cell r="J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</row>
        <row r="240">
          <cell r="H240">
            <v>-18371745.760000002</v>
          </cell>
          <cell r="I240">
            <v>0</v>
          </cell>
          <cell r="J240">
            <v>4982927.2200000007</v>
          </cell>
        </row>
        <row r="241">
          <cell r="H241">
            <v>-2150152.42</v>
          </cell>
          <cell r="I241">
            <v>0</v>
          </cell>
          <cell r="J241">
            <v>1051234.78</v>
          </cell>
        </row>
        <row r="242">
          <cell r="H242">
            <v>-4574174.84</v>
          </cell>
          <cell r="I242">
            <v>0</v>
          </cell>
          <cell r="J242">
            <v>2028960.8399999999</v>
          </cell>
        </row>
        <row r="243">
          <cell r="H243">
            <v>-27614994.18</v>
          </cell>
          <cell r="I243">
            <v>9827.24</v>
          </cell>
          <cell r="J243">
            <v>20769697.609999999</v>
          </cell>
        </row>
        <row r="244">
          <cell r="H244">
            <v>0</v>
          </cell>
          <cell r="I244">
            <v>0</v>
          </cell>
          <cell r="J244">
            <v>0</v>
          </cell>
        </row>
        <row r="245">
          <cell r="H245">
            <v>-43792033.060000002</v>
          </cell>
          <cell r="I245">
            <v>18817.7</v>
          </cell>
          <cell r="J245">
            <v>25261735.789999999</v>
          </cell>
        </row>
        <row r="246">
          <cell r="H246">
            <v>0</v>
          </cell>
          <cell r="I246">
            <v>0</v>
          </cell>
          <cell r="J246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</row>
        <row r="255">
          <cell r="H255">
            <v>-4915147.6100000003</v>
          </cell>
          <cell r="I255">
            <v>0</v>
          </cell>
          <cell r="J255">
            <v>2757952.07</v>
          </cell>
        </row>
        <row r="256">
          <cell r="H256">
            <v>0</v>
          </cell>
          <cell r="I256">
            <v>0</v>
          </cell>
          <cell r="J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</row>
        <row r="258">
          <cell r="H258">
            <v>-85844.81</v>
          </cell>
          <cell r="I258">
            <v>0</v>
          </cell>
          <cell r="J258">
            <v>11713963.960000001</v>
          </cell>
        </row>
        <row r="259">
          <cell r="H259">
            <v>1253496.8</v>
          </cell>
          <cell r="I259">
            <v>0</v>
          </cell>
          <cell r="J259">
            <v>0</v>
          </cell>
        </row>
        <row r="260">
          <cell r="H260">
            <v>230149543.58999997</v>
          </cell>
          <cell r="I260">
            <v>0</v>
          </cell>
          <cell r="J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</row>
        <row r="268">
          <cell r="H268">
            <v>-229922010.91999999</v>
          </cell>
          <cell r="I268">
            <v>0</v>
          </cell>
          <cell r="J268">
            <v>0</v>
          </cell>
        </row>
        <row r="269">
          <cell r="H269">
            <v>-209268.67</v>
          </cell>
          <cell r="I269">
            <v>0</v>
          </cell>
          <cell r="J269">
            <v>0</v>
          </cell>
        </row>
        <row r="270">
          <cell r="H270">
            <v>0</v>
          </cell>
          <cell r="I270">
            <v>4309398.25</v>
          </cell>
          <cell r="J270">
            <v>1403541736.75</v>
          </cell>
        </row>
        <row r="271">
          <cell r="H271">
            <v>0</v>
          </cell>
          <cell r="I271">
            <v>0</v>
          </cell>
          <cell r="J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</row>
        <row r="282">
          <cell r="H282">
            <v>21944352.329999998</v>
          </cell>
          <cell r="I282">
            <v>0</v>
          </cell>
          <cell r="J282">
            <v>0</v>
          </cell>
        </row>
        <row r="283">
          <cell r="H283">
            <v>0</v>
          </cell>
          <cell r="I283">
            <v>0</v>
          </cell>
          <cell r="J283">
            <v>0</v>
          </cell>
        </row>
        <row r="284">
          <cell r="H284">
            <v>-89592.39</v>
          </cell>
          <cell r="I284">
            <v>0</v>
          </cell>
          <cell r="J284">
            <v>0</v>
          </cell>
        </row>
        <row r="285">
          <cell r="H285">
            <v>0</v>
          </cell>
          <cell r="I285">
            <v>0</v>
          </cell>
          <cell r="J285">
            <v>11498.87</v>
          </cell>
        </row>
        <row r="286">
          <cell r="H286">
            <v>0</v>
          </cell>
          <cell r="I286">
            <v>0</v>
          </cell>
          <cell r="J286">
            <v>0</v>
          </cell>
        </row>
      </sheetData>
      <sheetData sheetId="4"/>
      <sheetData sheetId="5"/>
      <sheetData sheetId="6">
        <row r="17">
          <cell r="E17">
            <v>501817857.37</v>
          </cell>
        </row>
        <row r="18">
          <cell r="E18">
            <v>732295323.21999991</v>
          </cell>
        </row>
        <row r="19">
          <cell r="E19">
            <v>78969912.600000009</v>
          </cell>
        </row>
        <row r="20">
          <cell r="E20">
            <v>0</v>
          </cell>
        </row>
        <row r="21">
          <cell r="E21">
            <v>64483474.759999998</v>
          </cell>
        </row>
        <row r="22">
          <cell r="E22">
            <v>-12779638.169999998</v>
          </cell>
        </row>
        <row r="23">
          <cell r="E23">
            <v>3054331.58</v>
          </cell>
        </row>
        <row r="25">
          <cell r="E25">
            <v>1367841261.3599997</v>
          </cell>
        </row>
        <row r="30">
          <cell r="E30">
            <v>553431494.19000006</v>
          </cell>
        </row>
        <row r="31">
          <cell r="E31">
            <v>1751676497.5599999</v>
          </cell>
        </row>
        <row r="32">
          <cell r="E32">
            <v>7657454046.0699997</v>
          </cell>
        </row>
        <row r="33">
          <cell r="E33">
            <v>879560746.26999998</v>
          </cell>
        </row>
        <row r="34">
          <cell r="E34">
            <v>134875608.72999999</v>
          </cell>
        </row>
        <row r="35">
          <cell r="E35">
            <v>-741028470.81999993</v>
          </cell>
        </row>
        <row r="37">
          <cell r="E37">
            <v>-1399232338.5</v>
          </cell>
        </row>
        <row r="38">
          <cell r="E38">
            <v>21843261.069999997</v>
          </cell>
        </row>
        <row r="40">
          <cell r="E40">
            <v>8858599108.5699997</v>
          </cell>
        </row>
        <row r="42">
          <cell r="E42">
            <v>10226440369.93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2"/>
  <sheetViews>
    <sheetView showGridLines="0" tabSelected="1" view="pageBreakPreview" zoomScale="90" zoomScaleSheetLayoutView="90" workbookViewId="0">
      <selection activeCell="M32" sqref="M32"/>
    </sheetView>
  </sheetViews>
  <sheetFormatPr baseColWidth="10" defaultRowHeight="12" x14ac:dyDescent="0.2"/>
  <cols>
    <col min="1" max="1" width="2" style="6" customWidth="1"/>
    <col min="2" max="2" width="1.140625" style="6" customWidth="1"/>
    <col min="3" max="3" width="11.7109375" style="6" customWidth="1"/>
    <col min="4" max="4" width="45.42578125" style="6" customWidth="1"/>
    <col min="5" max="5" width="13.7109375" style="67" customWidth="1"/>
    <col min="6" max="9" width="21" style="6" customWidth="1"/>
    <col min="10" max="11" width="1.140625" style="6" customWidth="1"/>
    <col min="12" max="12" width="14.140625" style="6" bestFit="1" customWidth="1"/>
    <col min="13" max="13" width="11.42578125" style="6"/>
    <col min="14" max="15" width="19.7109375" style="6" bestFit="1" customWidth="1"/>
    <col min="16" max="16384" width="11.42578125" style="6"/>
  </cols>
  <sheetData>
    <row r="2" spans="2:15" s="1" customFormat="1" ht="12" hidden="1" customHeight="1" x14ac:dyDescent="0.2"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2:15" s="1" customFormat="1" ht="12" customHeight="1" x14ac:dyDescent="0.2">
      <c r="C3" s="4" t="s">
        <v>0</v>
      </c>
      <c r="D3" s="4"/>
      <c r="E3" s="4"/>
      <c r="F3" s="4"/>
      <c r="G3" s="4"/>
      <c r="H3" s="4"/>
      <c r="I3" s="4"/>
      <c r="J3" s="4"/>
      <c r="K3" s="5"/>
      <c r="L3" s="6"/>
      <c r="M3" s="6"/>
    </row>
    <row r="4" spans="2:15" s="1" customFormat="1" ht="12" customHeight="1" x14ac:dyDescent="0.2">
      <c r="C4" s="4" t="str">
        <f>"Del 1 de enero al "&amp;TEXT(INDEX(Periodos,[1]ENTE!D18,1),"dd")&amp;" de "&amp;TEXT(INDEX(Periodos,[1]ENTE!D18,1),"mmmm")&amp;" de "&amp;TEXT(INDEX(Periodos,[1]ENTE!D18,1),"aaaa")&amp;" "</f>
        <v xml:space="preserve">Del 1 de enero al 31 de diciembre de 2020 </v>
      </c>
      <c r="D4" s="4"/>
      <c r="E4" s="4"/>
      <c r="F4" s="4"/>
      <c r="G4" s="4"/>
      <c r="H4" s="4"/>
      <c r="I4" s="4"/>
      <c r="J4" s="4"/>
      <c r="K4" s="5"/>
      <c r="L4" s="6"/>
      <c r="M4" s="6"/>
    </row>
    <row r="5" spans="2:15" s="1" customFormat="1" ht="12" customHeight="1" x14ac:dyDescent="0.2">
      <c r="C5" s="4" t="s">
        <v>1</v>
      </c>
      <c r="D5" s="4"/>
      <c r="E5" s="4"/>
      <c r="F5" s="4"/>
      <c r="G5" s="4"/>
      <c r="H5" s="4"/>
      <c r="I5" s="4"/>
      <c r="J5" s="4"/>
      <c r="K5" s="5"/>
      <c r="L5" s="6"/>
      <c r="M5" s="6"/>
    </row>
    <row r="6" spans="2:15" s="1" customFormat="1" ht="12" customHeight="1" x14ac:dyDescent="0.2">
      <c r="C6" s="5"/>
      <c r="D6" s="5"/>
      <c r="E6" s="5"/>
      <c r="F6" s="5"/>
      <c r="G6" s="5"/>
      <c r="H6" s="5"/>
      <c r="I6" s="5"/>
      <c r="J6" s="5"/>
      <c r="K6" s="5"/>
      <c r="L6" s="6"/>
      <c r="M6" s="6"/>
    </row>
    <row r="7" spans="2:15" s="1" customFormat="1" ht="12" customHeight="1" x14ac:dyDescent="0.2">
      <c r="B7" s="7"/>
      <c r="C7" s="8" t="s">
        <v>2</v>
      </c>
      <c r="D7" s="9" t="str">
        <f>[1]ENTE!D8</f>
        <v>2.1.2.1.0 ENTIDADES PARAESTATALES EMPRESARIALES NO FINANCIERAS CON PARTICIPACIÓN ESTATAL MAYORITARIA DEL ESTADO DE QUERÉTARO</v>
      </c>
      <c r="E7" s="9"/>
      <c r="F7" s="9"/>
      <c r="G7" s="9"/>
      <c r="H7" s="9"/>
      <c r="I7" s="9"/>
      <c r="J7" s="9"/>
      <c r="K7" s="10"/>
      <c r="L7" s="11"/>
      <c r="M7" s="11"/>
      <c r="N7" s="12"/>
      <c r="O7" s="12"/>
    </row>
    <row r="8" spans="2:15" s="1" customFormat="1" ht="6.75" customHeight="1" x14ac:dyDescent="0.2"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2:15" s="1" customFormat="1" ht="3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2:15" s="20" customFormat="1" x14ac:dyDescent="0.2">
      <c r="B10" s="15"/>
      <c r="C10" s="16" t="s">
        <v>3</v>
      </c>
      <c r="D10" s="16"/>
      <c r="E10" s="17" t="s">
        <v>4</v>
      </c>
      <c r="F10" s="17" t="s">
        <v>5</v>
      </c>
      <c r="G10" s="18" t="s">
        <v>6</v>
      </c>
      <c r="H10" s="18" t="s">
        <v>7</v>
      </c>
      <c r="I10" s="18" t="s">
        <v>8</v>
      </c>
      <c r="J10" s="19"/>
      <c r="K10" s="14"/>
    </row>
    <row r="11" spans="2:15" s="20" customFormat="1" x14ac:dyDescent="0.2">
      <c r="B11" s="21"/>
      <c r="C11" s="22"/>
      <c r="D11" s="22"/>
      <c r="E11" s="23">
        <v>1</v>
      </c>
      <c r="F11" s="23">
        <v>2</v>
      </c>
      <c r="G11" s="24">
        <v>3</v>
      </c>
      <c r="H11" s="24" t="s">
        <v>9</v>
      </c>
      <c r="I11" s="24" t="s">
        <v>10</v>
      </c>
      <c r="J11" s="25"/>
      <c r="K11" s="14"/>
    </row>
    <row r="12" spans="2:15" s="1" customFormat="1" ht="3" customHeight="1" x14ac:dyDescent="0.2">
      <c r="B12" s="26"/>
      <c r="C12" s="13"/>
      <c r="D12" s="13"/>
      <c r="E12" s="13"/>
      <c r="F12" s="13"/>
      <c r="G12" s="13"/>
      <c r="H12" s="13"/>
      <c r="I12" s="13"/>
      <c r="J12" s="27"/>
      <c r="K12" s="14"/>
    </row>
    <row r="13" spans="2:15" s="1" customFormat="1" ht="3" customHeight="1" x14ac:dyDescent="0.2">
      <c r="B13" s="28"/>
      <c r="C13" s="29"/>
      <c r="D13" s="29"/>
      <c r="E13" s="29"/>
      <c r="F13" s="29"/>
      <c r="G13" s="29"/>
      <c r="H13" s="29"/>
      <c r="I13" s="29"/>
      <c r="J13" s="30"/>
      <c r="K13" s="31"/>
      <c r="L13" s="6"/>
      <c r="M13" s="6"/>
    </row>
    <row r="14" spans="2:15" s="1" customFormat="1" x14ac:dyDescent="0.2">
      <c r="B14" s="32"/>
      <c r="C14" s="33" t="s">
        <v>11</v>
      </c>
      <c r="D14" s="33"/>
      <c r="E14" s="34">
        <f>+E16+E25</f>
        <v>10361038147.15</v>
      </c>
      <c r="F14" s="34">
        <f>+F16+F25</f>
        <v>388388909048.90997</v>
      </c>
      <c r="G14" s="34">
        <f>+G16+G25</f>
        <v>388523506826.13</v>
      </c>
      <c r="H14" s="34">
        <f>+H16+H25</f>
        <v>10226440369.93</v>
      </c>
      <c r="I14" s="34">
        <f>+I16+I25</f>
        <v>-134597777.22000027</v>
      </c>
      <c r="J14" s="35"/>
      <c r="K14" s="36"/>
      <c r="L14" s="6"/>
      <c r="M14" s="37" t="str">
        <f>IF(H14=[1]ESF!E42," ","ERROR POR "&amp;H14-[1]ESF!E42)</f>
        <v xml:space="preserve"> </v>
      </c>
    </row>
    <row r="15" spans="2:15" s="1" customFormat="1" x14ac:dyDescent="0.2">
      <c r="B15" s="32"/>
      <c r="C15" s="36"/>
      <c r="D15" s="36"/>
      <c r="E15" s="34"/>
      <c r="F15" s="34"/>
      <c r="G15" s="34"/>
      <c r="H15" s="34"/>
      <c r="I15" s="34"/>
      <c r="J15" s="35"/>
      <c r="K15" s="36"/>
      <c r="L15" s="6"/>
      <c r="M15" s="6"/>
    </row>
    <row r="16" spans="2:15" s="1" customFormat="1" x14ac:dyDescent="0.2">
      <c r="B16" s="38"/>
      <c r="C16" s="39" t="s">
        <v>12</v>
      </c>
      <c r="D16" s="39"/>
      <c r="E16" s="40">
        <f>SUM(E17:E23)</f>
        <v>1369510337.8300002</v>
      </c>
      <c r="F16" s="40">
        <f>SUM(F17:F23)</f>
        <v>283095812793.60999</v>
      </c>
      <c r="G16" s="40">
        <f>SUM(G17:G23)</f>
        <v>283097481870.08002</v>
      </c>
      <c r="H16" s="40">
        <f>ROUND(E16+F16-G16,2)</f>
        <v>1367841261.3599999</v>
      </c>
      <c r="I16" s="40">
        <f>H16-E16</f>
        <v>-1669076.470000267</v>
      </c>
      <c r="J16" s="41"/>
      <c r="K16" s="42"/>
      <c r="L16" s="43"/>
      <c r="M16" s="37" t="str">
        <f>IF(H16=[1]ESF!E25," ","ERROR POR: "&amp;H16-[1]ESF!E25)</f>
        <v xml:space="preserve"> </v>
      </c>
    </row>
    <row r="17" spans="2:16" s="1" customFormat="1" x14ac:dyDescent="0.2">
      <c r="B17" s="44"/>
      <c r="C17" s="45" t="s">
        <v>13</v>
      </c>
      <c r="D17" s="45"/>
      <c r="E17" s="46">
        <f>SUM('[1]BALANZA COMPROBACION'!H11:H25)</f>
        <v>648723266.62</v>
      </c>
      <c r="F17" s="46">
        <f>SUM('[1]BALANZA COMPROBACION'!I11:I25)</f>
        <v>273073629385.38998</v>
      </c>
      <c r="G17" s="46">
        <f>SUM('[1]BALANZA COMPROBACION'!J11:J25)</f>
        <v>273220534794.64001</v>
      </c>
      <c r="H17" s="47">
        <f>ROUND(E17+F17-G17,2)</f>
        <v>501817857.37</v>
      </c>
      <c r="I17" s="47">
        <f>H17-E17</f>
        <v>-146905409.25</v>
      </c>
      <c r="J17" s="48"/>
      <c r="K17" s="49"/>
      <c r="L17" s="50"/>
      <c r="M17" s="37" t="str">
        <f>IF(H17=[1]ESF!E17," ","ERROR POR: "&amp;H17-[1]ESF!E17)</f>
        <v xml:space="preserve"> </v>
      </c>
      <c r="N17" s="51"/>
      <c r="O17" s="52"/>
    </row>
    <row r="18" spans="2:16" s="1" customFormat="1" x14ac:dyDescent="0.2">
      <c r="B18" s="44"/>
      <c r="C18" s="45" t="s">
        <v>14</v>
      </c>
      <c r="D18" s="45"/>
      <c r="E18" s="46">
        <f>SUM('[1]BALANZA COMPROBACION'!H26:H56)</f>
        <v>1711516987.1199999</v>
      </c>
      <c r="F18" s="46">
        <f>SUM('[1]BALANZA COMPROBACION'!I26:I56)</f>
        <v>8385001916.4099998</v>
      </c>
      <c r="G18" s="46">
        <f>SUM('[1]BALANZA COMPROBACION'!J26:J56)</f>
        <v>9364223580.3099995</v>
      </c>
      <c r="H18" s="47">
        <f t="shared" ref="H18:H23" si="0">ROUND(E18+F18-G18,2)</f>
        <v>732295323.22000003</v>
      </c>
      <c r="I18" s="47">
        <f t="shared" ref="I18:I23" si="1">H18-E18</f>
        <v>-979221663.89999986</v>
      </c>
      <c r="J18" s="48"/>
      <c r="K18" s="49"/>
      <c r="L18" s="6"/>
      <c r="M18" s="37" t="str">
        <f>IF(H18=[1]ESF!E18," ","ERROR POR: "&amp;H18-[1]ESF!E18)</f>
        <v xml:space="preserve"> </v>
      </c>
      <c r="N18" s="51"/>
    </row>
    <row r="19" spans="2:16" s="1" customFormat="1" x14ac:dyDescent="0.2">
      <c r="B19" s="44"/>
      <c r="C19" s="45" t="s">
        <v>15</v>
      </c>
      <c r="D19" s="45"/>
      <c r="E19" s="46">
        <f>SUM('[1]BALANZA COMPROBACION'!H57:H64)</f>
        <v>78355410.269999996</v>
      </c>
      <c r="F19" s="46">
        <f>SUM('[1]BALANZA COMPROBACION'!I57:I64)</f>
        <v>171105646.21000001</v>
      </c>
      <c r="G19" s="46">
        <f>SUM('[1]BALANZA COMPROBACION'!J57:J64)</f>
        <v>170491143.88</v>
      </c>
      <c r="H19" s="47">
        <f t="shared" si="0"/>
        <v>78969912.599999994</v>
      </c>
      <c r="I19" s="47">
        <f t="shared" si="1"/>
        <v>614502.32999999821</v>
      </c>
      <c r="J19" s="48"/>
      <c r="K19" s="49"/>
      <c r="L19" s="6"/>
      <c r="M19" s="37" t="str">
        <f>IF(H19=[1]ESF!E19," ","ERROR POR: "&amp;H19-[1]ESF!E19)</f>
        <v xml:space="preserve"> </v>
      </c>
      <c r="N19" s="51"/>
    </row>
    <row r="20" spans="2:16" s="1" customFormat="1" x14ac:dyDescent="0.2">
      <c r="B20" s="44"/>
      <c r="C20" s="45" t="s">
        <v>16</v>
      </c>
      <c r="D20" s="45"/>
      <c r="E20" s="46">
        <f>SUM('[1]BALANZA COMPROBACION'!H65:H93)</f>
        <v>0</v>
      </c>
      <c r="F20" s="46">
        <f>SUM('[1]BALANZA COMPROBACION'!I65:I93)</f>
        <v>0</v>
      </c>
      <c r="G20" s="46">
        <f>SUM('[1]BALANZA COMPROBACION'!J65:J93)</f>
        <v>0</v>
      </c>
      <c r="H20" s="47">
        <f t="shared" si="0"/>
        <v>0</v>
      </c>
      <c r="I20" s="47">
        <f t="shared" si="1"/>
        <v>0</v>
      </c>
      <c r="J20" s="48"/>
      <c r="K20" s="49"/>
      <c r="L20" s="6"/>
      <c r="M20" s="37" t="str">
        <f>IF(H20=[1]ESF!E20," ","ERROR POR: "&amp;H20-[1]ESF!E20)</f>
        <v xml:space="preserve"> </v>
      </c>
      <c r="N20" s="51"/>
      <c r="P20" s="1" t="s">
        <v>17</v>
      </c>
    </row>
    <row r="21" spans="2:16" s="1" customFormat="1" x14ac:dyDescent="0.2">
      <c r="B21" s="44"/>
      <c r="C21" s="45" t="s">
        <v>18</v>
      </c>
      <c r="D21" s="45"/>
      <c r="E21" s="46">
        <f>SUM('[1]BALANZA COMPROBACION'!H94:H101)</f>
        <v>59190146.259999998</v>
      </c>
      <c r="F21" s="46">
        <f>SUM('[1]BALANZA COMPROBACION'!I94:I101)</f>
        <v>147693415.47</v>
      </c>
      <c r="G21" s="46">
        <f>SUM('[1]BALANZA COMPROBACION'!J94:J101)</f>
        <v>142400086.97</v>
      </c>
      <c r="H21" s="47">
        <f t="shared" si="0"/>
        <v>64483474.759999998</v>
      </c>
      <c r="I21" s="47">
        <f t="shared" si="1"/>
        <v>5293328.5</v>
      </c>
      <c r="J21" s="48"/>
      <c r="K21" s="49"/>
      <c r="L21" s="6"/>
      <c r="M21" s="37" t="str">
        <f>IF(H21=[1]ESF!E21," ","ERROR POR: "&amp;H21-[1]ESF!E21)</f>
        <v xml:space="preserve"> </v>
      </c>
      <c r="N21" s="51"/>
    </row>
    <row r="22" spans="2:16" s="1" customFormat="1" x14ac:dyDescent="0.2">
      <c r="B22" s="44"/>
      <c r="C22" s="45" t="s">
        <v>19</v>
      </c>
      <c r="D22" s="45"/>
      <c r="E22" s="46">
        <f>SUM('[1]BALANZA COMPROBACION'!H102:H111)</f>
        <v>-1131323935.8399999</v>
      </c>
      <c r="F22" s="46">
        <f>SUM('[1]BALANZA COMPROBACION'!I102:I111)</f>
        <v>1318376561.9499998</v>
      </c>
      <c r="G22" s="46">
        <f>SUM('[1]BALANZA COMPROBACION'!J102:J111)</f>
        <v>199832264.28</v>
      </c>
      <c r="H22" s="47">
        <f t="shared" si="0"/>
        <v>-12779638.17</v>
      </c>
      <c r="I22" s="47">
        <f t="shared" si="1"/>
        <v>1118544297.6699998</v>
      </c>
      <c r="J22" s="48"/>
      <c r="K22" s="49"/>
      <c r="L22" s="6"/>
      <c r="M22" s="37" t="str">
        <f>IF(H22=[1]ESF!E22," ","ERROR POR: "&amp;H22-[1]ESF!E22)</f>
        <v xml:space="preserve"> </v>
      </c>
      <c r="N22" s="51"/>
    </row>
    <row r="23" spans="2:16" x14ac:dyDescent="0.2">
      <c r="B23" s="44"/>
      <c r="C23" s="45" t="s">
        <v>20</v>
      </c>
      <c r="D23" s="45"/>
      <c r="E23" s="46">
        <f>SUM('[1]BALANZA COMPROBACION'!H112:H117)</f>
        <v>3048463.4</v>
      </c>
      <c r="F23" s="46">
        <f>SUM('[1]BALANZA COMPROBACION'!I112:I117)</f>
        <v>5868.18</v>
      </c>
      <c r="G23" s="46">
        <f>SUM('[1]BALANZA COMPROBACION'!J112:J117)</f>
        <v>0</v>
      </c>
      <c r="H23" s="47">
        <f t="shared" si="0"/>
        <v>3054331.58</v>
      </c>
      <c r="I23" s="47">
        <f t="shared" si="1"/>
        <v>5868.1800000001676</v>
      </c>
      <c r="J23" s="48"/>
      <c r="K23" s="49"/>
      <c r="M23" s="37" t="str">
        <f>IF(H23=[1]ESF!E23," ","ERROR POR: "&amp;H23-[1]ESF!E23)</f>
        <v xml:space="preserve"> </v>
      </c>
      <c r="N23" s="51"/>
    </row>
    <row r="24" spans="2:16" x14ac:dyDescent="0.2">
      <c r="B24" s="44"/>
      <c r="C24" s="53"/>
      <c r="D24" s="53"/>
      <c r="E24" s="54"/>
      <c r="F24" s="54"/>
      <c r="G24" s="54"/>
      <c r="H24" s="54"/>
      <c r="I24" s="54"/>
      <c r="J24" s="48"/>
      <c r="K24" s="49"/>
      <c r="M24" s="37"/>
      <c r="N24" s="51"/>
    </row>
    <row r="25" spans="2:16" x14ac:dyDescent="0.2">
      <c r="B25" s="38"/>
      <c r="C25" s="39" t="s">
        <v>21</v>
      </c>
      <c r="D25" s="39"/>
      <c r="E25" s="40">
        <f>SUM(E26:E34)</f>
        <v>8991527809.3199997</v>
      </c>
      <c r="F25" s="40">
        <f>SUM(F26:F34)</f>
        <v>105293096255.3</v>
      </c>
      <c r="G25" s="40">
        <f>SUM(G26:G34)</f>
        <v>105426024956.04999</v>
      </c>
      <c r="H25" s="40">
        <f>ROUND(E25+F25-G25,2)</f>
        <v>8858599108.5699997</v>
      </c>
      <c r="I25" s="40">
        <f>H25-E25</f>
        <v>-132928700.75</v>
      </c>
      <c r="J25" s="41"/>
      <c r="K25" s="42"/>
      <c r="M25" s="37" t="str">
        <f>IF(H25=[1]ESF!E40," ","ERROR POR: "&amp;H25-[1]ESF!E40)</f>
        <v xml:space="preserve"> </v>
      </c>
      <c r="N25" s="51"/>
    </row>
    <row r="26" spans="2:16" x14ac:dyDescent="0.2">
      <c r="B26" s="44"/>
      <c r="C26" s="45" t="s">
        <v>22</v>
      </c>
      <c r="D26" s="45"/>
      <c r="E26" s="46">
        <f>SUM('[1]BALANZA COMPROBACION'!H124:H141)</f>
        <v>510024997.19999999</v>
      </c>
      <c r="F26" s="46">
        <f>SUM('[1]BALANZA COMPROBACION'!I124:I141)</f>
        <v>102436071843.06</v>
      </c>
      <c r="G26" s="46">
        <f>SUM('[1]BALANZA COMPROBACION'!J124:J141)</f>
        <v>102392665346.07001</v>
      </c>
      <c r="H26" s="47">
        <f t="shared" ref="H26:H34" si="2">ROUND(E26+F26-G26,2)</f>
        <v>553431494.19000006</v>
      </c>
      <c r="I26" s="47">
        <f>H26-E26</f>
        <v>43406496.990000069</v>
      </c>
      <c r="J26" s="48"/>
      <c r="K26" s="49"/>
      <c r="M26" s="37" t="str">
        <f>IF(H26=[1]ESF!E30," ","ERROR POR: "&amp;H26-[1]ESF!E30)</f>
        <v xml:space="preserve"> </v>
      </c>
      <c r="N26" s="51"/>
    </row>
    <row r="27" spans="2:16" x14ac:dyDescent="0.2">
      <c r="B27" s="44"/>
      <c r="C27" s="45" t="s">
        <v>23</v>
      </c>
      <c r="D27" s="45"/>
      <c r="E27" s="46">
        <f>SUM('[1]BALANZA COMPROBACION'!H142:H153)</f>
        <v>690551431.49000001</v>
      </c>
      <c r="F27" s="46">
        <f>SUM('[1]BALANZA COMPROBACION'!I142:I153)</f>
        <v>1697312393.5799999</v>
      </c>
      <c r="G27" s="46">
        <f>SUM('[1]BALANZA COMPROBACION'!J142:J153)</f>
        <v>636187327.50999999</v>
      </c>
      <c r="H27" s="47">
        <f t="shared" si="2"/>
        <v>1751676497.5599999</v>
      </c>
      <c r="I27" s="47">
        <f t="shared" ref="I27:I34" si="3">H27-E27</f>
        <v>1061125066.0699999</v>
      </c>
      <c r="J27" s="48"/>
      <c r="K27" s="49"/>
      <c r="M27" s="37" t="str">
        <f>IF(H27=[1]ESF!E31," ","ERROR POR: "&amp;H27-[1]ESF!E31)</f>
        <v xml:space="preserve"> </v>
      </c>
      <c r="N27" s="51"/>
    </row>
    <row r="28" spans="2:16" x14ac:dyDescent="0.2">
      <c r="B28" s="44"/>
      <c r="C28" s="45" t="s">
        <v>24</v>
      </c>
      <c r="D28" s="45"/>
      <c r="E28" s="46">
        <f>SUM('[1]BALANZA COMPROBACION'!H154:H182)</f>
        <v>7354356550.4499998</v>
      </c>
      <c r="F28" s="46">
        <f>SUM('[1]BALANZA COMPROBACION'!I154:I182)</f>
        <v>962291287.70000005</v>
      </c>
      <c r="G28" s="46">
        <f>SUM('[1]BALANZA COMPROBACION'!J154:J182)</f>
        <v>659193792.07999992</v>
      </c>
      <c r="H28" s="47">
        <f t="shared" si="2"/>
        <v>7657454046.0699997</v>
      </c>
      <c r="I28" s="47">
        <f t="shared" si="3"/>
        <v>303097495.61999989</v>
      </c>
      <c r="J28" s="48"/>
      <c r="K28" s="49"/>
      <c r="M28" s="37" t="str">
        <f>IF(H28=[1]ESF!E32," ","ERROR POR: "&amp;H28-[1]ESF!E32)</f>
        <v xml:space="preserve"> </v>
      </c>
      <c r="N28" s="51"/>
    </row>
    <row r="29" spans="2:16" x14ac:dyDescent="0.2">
      <c r="B29" s="44"/>
      <c r="C29" s="45" t="s">
        <v>25</v>
      </c>
      <c r="D29" s="45"/>
      <c r="E29" s="46">
        <f>SUM('[1]BALANZA COMPROBACION'!H183:H218)</f>
        <v>879832589.33999979</v>
      </c>
      <c r="F29" s="46">
        <f>SUM('[1]BALANZA COMPROBACION'!I183:I218)</f>
        <v>87475709.800000012</v>
      </c>
      <c r="G29" s="46">
        <f>SUM('[1]BALANZA COMPROBACION'!J183:J218)</f>
        <v>87747552.86999999</v>
      </c>
      <c r="H29" s="47">
        <f t="shared" si="2"/>
        <v>879560746.26999998</v>
      </c>
      <c r="I29" s="47">
        <f t="shared" si="3"/>
        <v>-271843.06999981403</v>
      </c>
      <c r="J29" s="48"/>
      <c r="K29" s="49"/>
      <c r="M29" s="37" t="str">
        <f>IF(H29=[1]ESF!E33," ","ERROR POR: "&amp;H29-[1]ESF!E33)</f>
        <v xml:space="preserve"> </v>
      </c>
      <c r="N29" s="51"/>
    </row>
    <row r="30" spans="2:16" x14ac:dyDescent="0.2">
      <c r="B30" s="44"/>
      <c r="C30" s="45" t="s">
        <v>26</v>
      </c>
      <c r="D30" s="45"/>
      <c r="E30" s="46">
        <f>SUM('[1]BALANZA COMPROBACION'!H219:H227)</f>
        <v>80465684.640000001</v>
      </c>
      <c r="F30" s="46">
        <f>SUM('[1]BALANZA COMPROBACION'!I219:I227)</f>
        <v>105525721.52000001</v>
      </c>
      <c r="G30" s="46">
        <f>SUM('[1]BALANZA COMPROBACION'!J219:J227)</f>
        <v>51115797.43</v>
      </c>
      <c r="H30" s="47">
        <f t="shared" si="2"/>
        <v>134875608.72999999</v>
      </c>
      <c r="I30" s="47">
        <f t="shared" si="3"/>
        <v>54409924.089999989</v>
      </c>
      <c r="J30" s="48"/>
      <c r="K30" s="49"/>
      <c r="M30" s="37" t="str">
        <f>IF(H30=[1]ESF!E34," ","ERROR POR: "&amp;H30-[1]ESF!E34)</f>
        <v xml:space="preserve"> </v>
      </c>
      <c r="N30" s="51"/>
    </row>
    <row r="31" spans="2:16" x14ac:dyDescent="0.2">
      <c r="B31" s="44"/>
      <c r="C31" s="45" t="s">
        <v>27</v>
      </c>
      <c r="D31" s="45"/>
      <c r="E31" s="46">
        <f>SUM('[1]BALANZA COMPROBACION'!H228:H259)</f>
        <v>-545576467.74000001</v>
      </c>
      <c r="F31" s="46">
        <f>SUM('[1]BALANZA COMPROBACION'!I228:I259)</f>
        <v>109901.39</v>
      </c>
      <c r="G31" s="46">
        <f>SUM('[1]BALANZA COMPROBACION'!J228:J259)</f>
        <v>195561904.46999997</v>
      </c>
      <c r="H31" s="47">
        <f t="shared" si="2"/>
        <v>-741028470.82000005</v>
      </c>
      <c r="I31" s="47">
        <f t="shared" si="3"/>
        <v>-195452003.08000004</v>
      </c>
      <c r="J31" s="48"/>
      <c r="K31" s="49"/>
      <c r="M31" s="37" t="str">
        <f>IF(H31=[1]ESF!E35," ","ERROR POR: "&amp;H31-[1]ESF!E35)</f>
        <v xml:space="preserve"> </v>
      </c>
      <c r="N31" s="51"/>
    </row>
    <row r="32" spans="2:16" x14ac:dyDescent="0.2">
      <c r="B32" s="44"/>
      <c r="C32" s="45" t="s">
        <v>28</v>
      </c>
      <c r="D32" s="45"/>
      <c r="E32" s="46">
        <f>SUM('[1]BALANZA COMPROBACION'!H260:H269)</f>
        <v>18263.999999986874</v>
      </c>
      <c r="F32" s="46">
        <f>SUM('[1]BALANZA COMPROBACION'!I260:I269)</f>
        <v>0</v>
      </c>
      <c r="G32" s="46">
        <f>SUM('[1]BALANZA COMPROBACION'!J260:J269)</f>
        <v>0</v>
      </c>
      <c r="H32" s="47">
        <f t="shared" si="2"/>
        <v>18264</v>
      </c>
      <c r="I32" s="47">
        <f t="shared" si="3"/>
        <v>1.31258275359869E-8</v>
      </c>
      <c r="J32" s="48"/>
      <c r="K32" s="49"/>
      <c r="M32" s="37"/>
      <c r="N32" s="51"/>
    </row>
    <row r="33" spans="2:19" x14ac:dyDescent="0.2">
      <c r="B33" s="44"/>
      <c r="C33" s="45" t="s">
        <v>29</v>
      </c>
      <c r="D33" s="45"/>
      <c r="E33" s="46">
        <f>SUM('[1]BALANZA COMPROBACION'!H270:H281)</f>
        <v>0</v>
      </c>
      <c r="F33" s="46">
        <f>SUM('[1]BALANZA COMPROBACION'!I270:I281)</f>
        <v>4309398.25</v>
      </c>
      <c r="G33" s="46">
        <f>SUM('[1]BALANZA COMPROBACION'!J270:J281)</f>
        <v>1403541736.75</v>
      </c>
      <c r="H33" s="47">
        <f t="shared" si="2"/>
        <v>-1399232338.5</v>
      </c>
      <c r="I33" s="47">
        <f t="shared" si="3"/>
        <v>-1399232338.5</v>
      </c>
      <c r="J33" s="48"/>
      <c r="K33" s="49"/>
      <c r="M33" s="37" t="str">
        <f>IF(H33=[1]ESF!E37," ","ERROR POR: "&amp;H33-[1]ESF!E37)</f>
        <v xml:space="preserve"> </v>
      </c>
      <c r="N33" s="51"/>
    </row>
    <row r="34" spans="2:19" x14ac:dyDescent="0.2">
      <c r="B34" s="44"/>
      <c r="C34" s="45" t="s">
        <v>30</v>
      </c>
      <c r="D34" s="45"/>
      <c r="E34" s="46">
        <f>SUM('[1]BALANZA COMPROBACION'!H282:H286)</f>
        <v>21854759.939999998</v>
      </c>
      <c r="F34" s="46">
        <f>SUM('[1]BALANZA COMPROBACION'!I282:I286)</f>
        <v>0</v>
      </c>
      <c r="G34" s="46">
        <f>SUM('[1]BALANZA COMPROBACION'!J282:J286)</f>
        <v>11498.87</v>
      </c>
      <c r="H34" s="47">
        <f t="shared" si="2"/>
        <v>21843261.07</v>
      </c>
      <c r="I34" s="47">
        <f t="shared" si="3"/>
        <v>-11498.869999997318</v>
      </c>
      <c r="J34" s="48"/>
      <c r="K34" s="49"/>
      <c r="M34" s="37" t="str">
        <f>IF(H34=[1]ESF!E38," ","ERROR POR: "&amp;H34-[1]ESF!E38)</f>
        <v xml:space="preserve"> </v>
      </c>
      <c r="N34" s="51"/>
    </row>
    <row r="35" spans="2:19" x14ac:dyDescent="0.2">
      <c r="B35" s="44"/>
      <c r="C35" s="53"/>
      <c r="D35" s="53"/>
      <c r="E35" s="54"/>
      <c r="F35" s="55"/>
      <c r="G35" s="55"/>
      <c r="H35" s="55"/>
      <c r="I35" s="55"/>
      <c r="J35" s="48"/>
      <c r="K35" s="49"/>
      <c r="M35" s="37"/>
    </row>
    <row r="36" spans="2:19" ht="6" customHeight="1" x14ac:dyDescent="0.2">
      <c r="B36" s="56"/>
      <c r="C36" s="57"/>
      <c r="D36" s="57"/>
      <c r="E36" s="57"/>
      <c r="F36" s="57"/>
      <c r="G36" s="57"/>
      <c r="H36" s="57"/>
      <c r="I36" s="57"/>
      <c r="J36" s="58"/>
      <c r="K36" s="59"/>
    </row>
    <row r="37" spans="2:19" ht="15" customHeight="1" x14ac:dyDescent="0.2">
      <c r="B37" s="1"/>
      <c r="C37" s="60"/>
      <c r="D37" s="60"/>
      <c r="E37" s="60"/>
      <c r="F37" s="60"/>
      <c r="G37" s="60"/>
      <c r="H37" s="60"/>
      <c r="I37" s="60"/>
      <c r="J37" s="61"/>
      <c r="K37" s="61"/>
      <c r="L37" s="61"/>
      <c r="M37" s="1"/>
      <c r="N37" s="1"/>
      <c r="O37" s="1"/>
      <c r="P37" s="1"/>
      <c r="Q37" s="1"/>
      <c r="R37" s="1"/>
      <c r="S37" s="1"/>
    </row>
    <row r="38" spans="2:19" ht="15" customHeight="1" x14ac:dyDescent="0.2">
      <c r="B38" s="1"/>
      <c r="C38" s="62"/>
      <c r="D38" s="62"/>
      <c r="E38" s="62"/>
      <c r="F38" s="62"/>
      <c r="G38" s="62"/>
      <c r="H38" s="62"/>
      <c r="I38" s="62"/>
      <c r="J38" s="61"/>
      <c r="K38" s="61"/>
      <c r="L38" s="61"/>
      <c r="M38" s="1"/>
      <c r="N38" s="1"/>
      <c r="O38" s="1"/>
      <c r="P38" s="1"/>
      <c r="Q38" s="1"/>
      <c r="R38" s="1"/>
      <c r="S38" s="1"/>
    </row>
    <row r="39" spans="2:19" ht="15" customHeight="1" x14ac:dyDescent="0.2">
      <c r="B39" s="1"/>
      <c r="C39" s="62"/>
      <c r="D39" s="62"/>
      <c r="E39" s="62"/>
      <c r="F39" s="62"/>
      <c r="G39" s="62"/>
      <c r="H39" s="62"/>
      <c r="I39" s="62"/>
      <c r="J39" s="61"/>
      <c r="K39" s="61"/>
      <c r="L39" s="61"/>
      <c r="M39" s="1"/>
      <c r="N39" s="1"/>
      <c r="O39" s="1"/>
      <c r="P39" s="1"/>
      <c r="Q39" s="1"/>
      <c r="R39" s="1"/>
      <c r="S39" s="1"/>
    </row>
    <row r="40" spans="2:19" ht="9.75" customHeight="1" x14ac:dyDescent="0.2">
      <c r="B40" s="1"/>
      <c r="C40" s="61"/>
      <c r="D40" s="63"/>
      <c r="E40" s="64"/>
      <c r="F40" s="64"/>
      <c r="G40" s="1"/>
      <c r="H40" s="65"/>
      <c r="I40" s="63"/>
      <c r="J40" s="64"/>
      <c r="K40" s="64"/>
      <c r="L40" s="64"/>
      <c r="M40" s="1"/>
      <c r="N40" s="1"/>
      <c r="O40" s="1"/>
      <c r="P40" s="1"/>
      <c r="Q40" s="1"/>
      <c r="R40" s="1"/>
      <c r="S40" s="1"/>
    </row>
    <row r="41" spans="2:19" x14ac:dyDescent="0.2">
      <c r="C41" s="1"/>
      <c r="D41" s="1"/>
      <c r="E41" s="66"/>
      <c r="F41" s="1"/>
      <c r="G41" s="1"/>
      <c r="H41" s="1"/>
    </row>
    <row r="42" spans="2:19" x14ac:dyDescent="0.2">
      <c r="C42" s="1"/>
      <c r="D42" s="1"/>
      <c r="E42" s="66"/>
      <c r="F42" s="1"/>
      <c r="G42" s="1"/>
      <c r="H42" s="1"/>
    </row>
  </sheetData>
  <sheetProtection selectLockedCells="1"/>
  <mergeCells count="31">
    <mergeCell ref="C37:I37"/>
    <mergeCell ref="C30:D30"/>
    <mergeCell ref="C31:D31"/>
    <mergeCell ref="C32:D32"/>
    <mergeCell ref="C33:D33"/>
    <mergeCell ref="C34:D34"/>
    <mergeCell ref="B36:J36"/>
    <mergeCell ref="C23:D23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B9:J9"/>
    <mergeCell ref="C10:D11"/>
    <mergeCell ref="B12:J12"/>
    <mergeCell ref="B13:J13"/>
    <mergeCell ref="C14:D14"/>
    <mergeCell ref="C16:D16"/>
    <mergeCell ref="C2:I2"/>
    <mergeCell ref="C3:J3"/>
    <mergeCell ref="C4:J4"/>
    <mergeCell ref="C5:J5"/>
    <mergeCell ref="D7:J7"/>
    <mergeCell ref="B8:J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Flores Munguia, Hugo Israel</cp:lastModifiedBy>
  <dcterms:created xsi:type="dcterms:W3CDTF">2021-02-20T19:56:52Z</dcterms:created>
  <dcterms:modified xsi:type="dcterms:W3CDTF">2021-02-20T19:57:17Z</dcterms:modified>
</cp:coreProperties>
</file>