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<sst xmlns="http://schemas.openxmlformats.org/spreadsheetml/2006/main" count="66" uniqueCount="55">
  <si>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</si>
  <si>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</si>
  <si>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</si>
  <si>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</si>
  <si>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</si>
  <si>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</si>
  <si>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</si>
  <si>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</si>
  <si>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</si>
  <si>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</si>
  <si>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</si>
  <si>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</si>
  <si>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</si>
  <si>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</si>
  <si>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</si>
  <si>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</si>
  <si>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</si>
  <si>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</si>
  <si>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</si>
  <si>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</si>
  <si>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</si>
  <si>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</si>
  <si>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</si>
  <si>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</si>
  <si>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</si>
  <si>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</si>
  <si>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</si>
  <si>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</si>
  <si>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</si>
  <si>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</si>
  <si>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</si>
  <si>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</si>
  <si>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</si>
  <si>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</si>
  <si>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</si>
  <si>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</si>
  <si>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</si>
  <si>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</si>
  <si>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</si>
  <si>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</si>
  <si>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</si>
  <si>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</si>
  <si>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</si>
  <si>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</si>
  <si>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</si>
  <si>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</si>
  <si>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</si>
  <si>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</si>
  <si>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</si>
  <si>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</si>
  <si>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</si>
  <si>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</si>
  <si>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</si>
  <si>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</si>
  <si>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UNIVERSIDAD TECNOLÓGICA DE CORREGIDORA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</si>
</sst>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4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left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 applyProtection="1">
      <alignment horizontal="left" vertical="top" wrapText="1"/>
      <protection/>
    </xf>
    <xf numFmtId="0" fontId="44" fillId="33" borderId="14" xfId="0" applyFont="1" applyFill="1" applyBorder="1" applyAlignment="1" applyProtection="1">
      <alignment horizontal="left" wrapText="1"/>
      <protection/>
    </xf>
    <xf numFmtId="0" fontId="44" fillId="33" borderId="0" xfId="0" applyFont="1" applyFill="1" applyBorder="1" applyAlignment="1" applyProtection="1">
      <alignment horizontal="left" wrapText="1"/>
      <protection/>
    </xf>
    <xf numFmtId="0" fontId="44" fillId="33" borderId="15" xfId="0" applyFont="1" applyFill="1" applyBorder="1" applyAlignment="1" applyProtection="1">
      <alignment vertical="top"/>
      <protection/>
    </xf>
    <xf numFmtId="0" fontId="44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Alignment="1" applyProtection="1">
      <alignment horizontal="center"/>
      <protection/>
    </xf>
    <xf numFmtId="3" fontId="45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43" fontId="22" fillId="33" borderId="0" xfId="49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58</xdr:row>
      <xdr:rowOff>247650</xdr:rowOff>
    </xdr:from>
    <xdr:to>
      <xdr:col>16</xdr:col>
      <xdr:colOff>657225</xdr:colOff>
      <xdr:row>61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182225" y="10915650"/>
          <a:ext cx="2524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Fabiola Velázquez Chaparro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de Administración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  <xdr:twoCellAnchor>
    <xdr:from>
      <xdr:col>5</xdr:col>
      <xdr:colOff>628650</xdr:colOff>
      <xdr:row>58</xdr:row>
      <xdr:rowOff>295275</xdr:rowOff>
    </xdr:from>
    <xdr:to>
      <xdr:col>7</xdr:col>
      <xdr:colOff>295275</xdr:colOff>
      <xdr:row>61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1295400" y="10963275"/>
          <a:ext cx="2686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E. Arturo Adolfo Vallejo Casanova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5" zoomScaleNormal="60" zoomScaleSheetLayoutView="85" zoomScalePageLayoutView="0" workbookViewId="0" topLeftCell="B43">
      <selection activeCell="C54" sqref="C54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30857855.59</v>
      </c>
      <c r="J17" s="24">
        <f>SUM(J18:J28)</f>
        <v>33260746</v>
      </c>
      <c r="K17" s="21"/>
      <c r="L17" s="21"/>
      <c r="M17" s="59" t="s">
        <v>3</v>
      </c>
      <c r="N17" s="59"/>
      <c r="O17" s="59"/>
      <c r="P17" s="59"/>
      <c r="Q17" s="24">
        <f>ROUND(SUM(Q18:Q20),2)</f>
        <v>0</v>
      </c>
      <c r="R17" s="24">
        <f>ROUND(SUM(R18:R20),2)</f>
        <v>4640143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4640143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81071.6</v>
      </c>
      <c r="J22" s="25">
        <v>135415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1247227.28</v>
      </c>
      <c r="R22" s="24">
        <f>ROUND(SUM(R23:R25),2)</f>
        <v>1550337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3346458</v>
      </c>
      <c r="J24" s="25">
        <v>4224384</v>
      </c>
      <c r="K24" s="21"/>
      <c r="L24" s="21"/>
      <c r="M24" s="18"/>
      <c r="N24" s="60" t="s">
        <v>7</v>
      </c>
      <c r="O24" s="60"/>
      <c r="P24" s="60"/>
      <c r="Q24" s="25">
        <v>316445.06999999995</v>
      </c>
      <c r="R24" s="25">
        <v>20164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12381556</v>
      </c>
      <c r="J25" s="25">
        <v>11582251</v>
      </c>
      <c r="K25" s="21"/>
      <c r="L25" s="21"/>
      <c r="M25" s="8"/>
      <c r="N25" s="60" t="s">
        <v>12</v>
      </c>
      <c r="O25" s="60"/>
      <c r="P25" s="60"/>
      <c r="Q25" s="25">
        <v>930782.2100000001</v>
      </c>
      <c r="R25" s="25">
        <v>1530173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14493002</v>
      </c>
      <c r="J26" s="25">
        <v>15667111</v>
      </c>
      <c r="K26" s="21"/>
      <c r="L26" s="21"/>
      <c r="M26" s="59" t="s">
        <v>13</v>
      </c>
      <c r="N26" s="59"/>
      <c r="O26" s="59"/>
      <c r="P26" s="59"/>
      <c r="Q26" s="24">
        <f>ROUND(Q17-Q22,2)</f>
        <v>-1247227.28</v>
      </c>
      <c r="R26" s="24">
        <f>ROUND(R17-R22,2)</f>
        <v>3089806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555767.99</v>
      </c>
      <c r="J27" s="25">
        <v>1651585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31108563.2</v>
      </c>
      <c r="J30" s="24">
        <f>+J31+J32+J33+J34+J35+J36+J37+J38+J39+J40+J41+J42+J43+J45+J46+J47</f>
        <v>35085483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22731643.68</v>
      </c>
      <c r="J31" s="25">
        <v>21277845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1395658.95</v>
      </c>
      <c r="J32" s="25">
        <v>1535490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6805260.57</v>
      </c>
      <c r="J33" s="25">
        <v>7996545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176000</v>
      </c>
      <c r="J37" s="25">
        <v>1073937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3201666</v>
      </c>
      <c r="K46" s="21"/>
      <c r="L46" s="63" t="s">
        <v>36</v>
      </c>
      <c r="M46" s="63"/>
      <c r="N46" s="63"/>
      <c r="O46" s="63"/>
      <c r="P46" s="63"/>
      <c r="Q46" s="30">
        <f>ROUND(I51+Q26+Q43,2)</f>
        <v>-1497934.89</v>
      </c>
      <c r="R46" s="30">
        <f>ROUND(J51+R26+R43,2)</f>
        <v>1265069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3808498.4</v>
      </c>
      <c r="R50" s="53">
        <v>2543429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-250707.61</v>
      </c>
      <c r="J51" s="30">
        <f>J17-J30</f>
        <v>-1824737</v>
      </c>
      <c r="K51" s="35"/>
      <c r="L51" s="63" t="s">
        <v>41</v>
      </c>
      <c r="M51" s="63"/>
      <c r="N51" s="63"/>
      <c r="O51" s="63"/>
      <c r="P51" s="63"/>
      <c r="Q51" s="53">
        <v>2310563.4900000007</v>
      </c>
      <c r="R51" s="53">
        <v>3808497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4"/>
      <c r="G59" s="64"/>
      <c r="H59" s="64"/>
      <c r="I59" s="64"/>
      <c r="J59" s="47"/>
      <c r="K59" s="48"/>
      <c r="L59" s="48"/>
      <c r="M59" s="8"/>
      <c r="N59" s="65"/>
      <c r="O59" s="65"/>
      <c r="P59" s="65"/>
      <c r="Q59" s="65"/>
      <c r="R59" s="8"/>
      <c r="S59" s="8"/>
      <c r="T59" s="8"/>
    </row>
    <row r="60" spans="3:20" ht="13.5" customHeight="1">
      <c r="C60" s="8"/>
      <c r="D60" s="50"/>
      <c r="E60" s="8"/>
      <c r="F60" s="66"/>
      <c r="G60" s="66"/>
      <c r="H60" s="66"/>
      <c r="I60" s="66"/>
      <c r="J60" s="8"/>
      <c r="K60" s="51"/>
      <c r="L60" s="8"/>
      <c r="M60" s="1"/>
      <c r="N60" s="66"/>
      <c r="O60" s="66"/>
      <c r="P60" s="66"/>
      <c r="Q60" s="66"/>
      <c r="R60" s="8"/>
      <c r="S60" s="8"/>
      <c r="T60" s="8"/>
    </row>
    <row r="61" spans="3:20" ht="13.5" customHeight="1">
      <c r="C61" s="8"/>
      <c r="D61" s="52"/>
      <c r="E61" s="8"/>
      <c r="F61" s="61"/>
      <c r="G61" s="61"/>
      <c r="H61" s="61"/>
      <c r="I61" s="61"/>
      <c r="J61" s="8"/>
      <c r="K61" s="51"/>
      <c r="L61" s="8"/>
      <c r="M61" s="8"/>
      <c r="N61" s="61"/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3"/>
  <headerFooter>
    <oddHeader>&amp;C&amp;G</oddHeader>
    <oddFooter>&amp;C&amp;A&amp;RPágina &amp;P</oddFooter>
  </headerFooter>
  <ignoredErrors>
    <ignoredError sqref="Q38 Q32" formulaRange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Rocio Acosta Aguilar</cp:lastModifiedBy>
  <cp:lastPrinted>2021-02-13T01:31:45Z</cp:lastPrinted>
  <dcterms:created xsi:type="dcterms:W3CDTF">2018-10-24T19:36:13Z</dcterms:created>
  <dcterms:modified xsi:type="dcterms:W3CDTF">2021-02-13T01:32:22Z</dcterms:modified>
  <cp:category/>
  <cp:version/>
  <cp:contentType/>
  <cp:contentStatus/>
</cp:coreProperties>
</file>