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05" windowWidth="12615" windowHeight="7755" activeTab="0"/>
  </bookViews>
  <sheets>
    <sheet name="EFE" sheetId="1" r:id="rId1"/>
  </sheets>
  <externalReferences>
    <externalReference r:id="rId4"/>
    <externalReference r:id="rId5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<sst xmlns="http://schemas.openxmlformats.org/spreadsheetml/2006/main" count="70" uniqueCount="59">
  <si>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</si>
  <si>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</si>
  <si>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</si>
  <si>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</si>
  <si>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</si>
  <si>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</si>
  <si>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</si>
  <si>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</si>
  <si>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</si>
  <si>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</si>
  <si>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</si>
  <si>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</si>
  <si>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</si>
  <si>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</si>
  <si>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</si>
  <si>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</si>
  <si>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</si>
  <si>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</si>
  <si>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</si>
  <si>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</si>
  <si>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</si>
  <si>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</si>
  <si>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</si>
  <si>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</si>
  <si>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</si>
  <si>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</si>
  <si>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</si>
  <si>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</si>
  <si>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</si>
  <si>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</si>
  <si>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</si>
  <si>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</si>
  <si>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</si>
  <si>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</si>
  <si>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</si>
  <si>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</si>
  <si>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</si>
  <si>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</si>
  <si>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</si>
  <si>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</si>
  <si>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</si>
  <si>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</si>
  <si>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</si>
  <si>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</si>
  <si>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</si>
  <si>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</si>
  <si>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</si>
  <si>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</si>
  <si>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</si>
  <si>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</si>
  <si>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</si>
  <si>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Ejercicio 2020</t>
  </si>
  <si>
    <t>Del 01 de enero al 31 de diciembre de 2020 y 2019</t>
  </si>
  <si>
    <t>Bajo protesta de decir verdad declaramos que los Estados Financieros y sus notas, son razonablemente correctos y son responsabilidad del emisor.</t>
  </si>
  <si>
    <t>INSTITUTO DE LA VIVIENDA DEL ESTADO DE QUERÉTARO</t>
  </si>
  <si>
    <t>German Borja García</t>
  </si>
  <si>
    <t>Director General</t>
  </si>
  <si>
    <t>Salvador Martínez Rivas</t>
  </si>
  <si>
    <t>Director de Finanzas y Administración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</si>
</sst>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_-;\-* #,##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8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8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8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4" applyFont="1" applyFill="1" applyBorder="1" applyAlignment="1" applyProtection="1">
      <alignment horizontal="left" vertical="top" wrapText="1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46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s\Info%20Trimestral\Balanza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IVEQ%202020\ESTADOS%20FINANCIEROS%202020\2020%2012\1.%20Estados%20Financieros%20%20diciembre%202020%20%20-%20cop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A"/>
      <sheetName val="EDOSF"/>
      <sheetName val="EDOA"/>
      <sheetName val="EVHP ant"/>
      <sheetName val="EDOA ant"/>
      <sheetName val="EDOCSF ant"/>
      <sheetName val="EDOFE ant"/>
      <sheetName val="EVHP"/>
      <sheetName val="EDOCSF"/>
      <sheetName val="EDOFE"/>
      <sheetName val="pasivos contingentes"/>
      <sheetName val="EAA"/>
      <sheetName val="EADYOP"/>
      <sheetName val="ANEXO 6 HACIENDA PUB "/>
      <sheetName val="I.1"/>
      <sheetName val="I.2"/>
      <sheetName val="I.3"/>
      <sheetName val="I.4"/>
      <sheetName val="I.5"/>
      <sheetName val="I.6"/>
      <sheetName val="I.7"/>
      <sheetName val="I.8"/>
      <sheetName val="I.9"/>
      <sheetName val="pc"/>
      <sheetName val="I.10"/>
      <sheetName val="I.11"/>
      <sheetName val="I.12"/>
      <sheetName val="I.13"/>
      <sheetName val="I.14"/>
      <sheetName val="balanza"/>
      <sheetName val="I.15"/>
      <sheetName val="I.16"/>
      <sheetName val="I.17"/>
      <sheetName val="I.18"/>
      <sheetName val="I.23 ESQUEM BURSATI"/>
      <sheetName val="I.24 coberturas financieras"/>
      <sheetName val="EFVOY EQUI"/>
      <sheetName val="DRBOS"/>
      <sheetName val="DREOE"/>
      <sheetName val="ESTIM"/>
      <sheetName val="DREoELP"/>
      <sheetName val="BMeI"/>
      <sheetName val="INV"/>
      <sheetName val="INTyDIF"/>
      <sheetName val="OTAnoCIR"/>
      <sheetName val="OtrosPC"/>
      <sheetName val="PROLP"/>
      <sheetName val="Ingresos"/>
      <sheetName val="Gastos"/>
      <sheetName val="CtasOrd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view="pageBreakPreview" zoomScale="80" zoomScaleNormal="60" zoomScaleSheetLayoutView="80" zoomScalePageLayoutView="0" workbookViewId="0" topLeftCell="J31">
      <selection activeCell="R54" sqref="R54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2"/>
      <c r="T2" s="2"/>
    </row>
    <row r="3" spans="4:20" ht="12">
      <c r="D3" s="64" t="s">
        <v>54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2"/>
      <c r="T3" s="2"/>
    </row>
    <row r="4" spans="4:20" ht="12">
      <c r="D4" s="64" t="s">
        <v>44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2"/>
      <c r="T4" s="2"/>
    </row>
    <row r="5" spans="4:20" ht="12">
      <c r="D5" s="64" t="s">
        <v>51</v>
      </c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2"/>
      <c r="T5" s="2"/>
    </row>
    <row r="6" spans="4:20" ht="12" customHeight="1">
      <c r="D6" s="65" t="s">
        <v>42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4"/>
    </row>
    <row r="7" spans="4:20" ht="12" customHeight="1">
      <c r="D7" s="65" t="s">
        <v>52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4"/>
    </row>
    <row r="8" spans="4:20" ht="12" customHeight="1">
      <c r="D8" s="65" t="s">
        <v>0</v>
      </c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66" t="s">
        <v>1</v>
      </c>
      <c r="E12" s="66"/>
      <c r="F12" s="66"/>
      <c r="G12" s="66"/>
      <c r="H12" s="12"/>
      <c r="I12" s="13">
        <v>2020</v>
      </c>
      <c r="J12" s="13">
        <v>2019</v>
      </c>
      <c r="K12" s="14"/>
      <c r="L12" s="66" t="s">
        <v>1</v>
      </c>
      <c r="M12" s="66"/>
      <c r="N12" s="66"/>
      <c r="O12" s="66"/>
      <c r="P12" s="12"/>
      <c r="Q12" s="13">
        <v>2020</v>
      </c>
      <c r="R12" s="13">
        <v>2019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5" t="s">
        <v>43</v>
      </c>
      <c r="E15" s="55"/>
      <c r="F15" s="55"/>
      <c r="G15" s="55"/>
      <c r="H15" s="55"/>
      <c r="I15" s="18"/>
      <c r="J15" s="18"/>
      <c r="K15" s="21"/>
      <c r="L15" s="55" t="s">
        <v>2</v>
      </c>
      <c r="M15" s="55"/>
      <c r="N15" s="55"/>
      <c r="O15" s="55"/>
      <c r="P15" s="55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5" t="s">
        <v>3</v>
      </c>
      <c r="F17" s="55"/>
      <c r="G17" s="55"/>
      <c r="H17" s="55"/>
      <c r="I17" s="24">
        <f>ROUND(SUM(I18:I27),2)</f>
        <v>47021202.17</v>
      </c>
      <c r="J17" s="24">
        <f>SUM(J18:J28)</f>
        <v>127099947.6</v>
      </c>
      <c r="K17" s="21"/>
      <c r="L17" s="21"/>
      <c r="M17" s="55" t="s">
        <v>3</v>
      </c>
      <c r="N17" s="55"/>
      <c r="O17" s="55"/>
      <c r="P17" s="55"/>
      <c r="Q17" s="24">
        <f>ROUND(SUM(Q18:Q20),2)</f>
        <v>13353551.5</v>
      </c>
      <c r="R17" s="24">
        <f>ROUND(SUM(R18:R20),2)</f>
        <v>95865303.5</v>
      </c>
      <c r="S17" s="19"/>
      <c r="T17" s="8"/>
    </row>
    <row r="18" spans="3:20" ht="15" customHeight="1">
      <c r="C18" s="20"/>
      <c r="D18" s="21"/>
      <c r="E18" s="22"/>
      <c r="F18" s="56" t="s">
        <v>4</v>
      </c>
      <c r="G18" s="56"/>
      <c r="H18" s="56"/>
      <c r="I18" s="25">
        <v>0</v>
      </c>
      <c r="J18" s="25">
        <v>0</v>
      </c>
      <c r="K18" s="21"/>
      <c r="L18" s="21"/>
      <c r="M18" s="8"/>
      <c r="N18" s="63" t="s">
        <v>5</v>
      </c>
      <c r="O18" s="63"/>
      <c r="P18" s="63"/>
      <c r="Q18" s="25">
        <v>0</v>
      </c>
      <c r="R18" s="25">
        <v>0</v>
      </c>
      <c r="S18" s="19"/>
      <c r="T18" s="8"/>
    </row>
    <row r="19" spans="3:20" ht="15" customHeight="1">
      <c r="C19" s="20"/>
      <c r="D19" s="21"/>
      <c r="E19" s="22"/>
      <c r="F19" s="56" t="s">
        <v>6</v>
      </c>
      <c r="G19" s="56"/>
      <c r="H19" s="56"/>
      <c r="I19" s="25">
        <v>0</v>
      </c>
      <c r="J19" s="25">
        <v>0</v>
      </c>
      <c r="K19" s="21"/>
      <c r="L19" s="21"/>
      <c r="M19" s="8"/>
      <c r="N19" s="63" t="s">
        <v>7</v>
      </c>
      <c r="O19" s="63"/>
      <c r="P19" s="63"/>
      <c r="Q19" s="25">
        <v>330624.6200000001</v>
      </c>
      <c r="R19" s="25">
        <v>0</v>
      </c>
      <c r="S19" s="19"/>
      <c r="T19" s="8"/>
    </row>
    <row r="20" spans="3:20" ht="15" customHeight="1">
      <c r="C20" s="20"/>
      <c r="D20" s="21"/>
      <c r="E20" s="26"/>
      <c r="F20" s="56" t="s">
        <v>8</v>
      </c>
      <c r="G20" s="56"/>
      <c r="H20" s="56"/>
      <c r="I20" s="25">
        <v>0</v>
      </c>
      <c r="J20" s="25">
        <v>0</v>
      </c>
      <c r="K20" s="21"/>
      <c r="L20" s="21"/>
      <c r="M20" s="18"/>
      <c r="N20" s="63" t="s">
        <v>9</v>
      </c>
      <c r="O20" s="63"/>
      <c r="P20" s="63"/>
      <c r="Q20" s="25">
        <v>13022926.879999988</v>
      </c>
      <c r="R20" s="25">
        <v>95865303.5</v>
      </c>
      <c r="S20" s="19"/>
      <c r="T20" s="8"/>
    </row>
    <row r="21" spans="3:20" ht="15" customHeight="1">
      <c r="C21" s="20"/>
      <c r="D21" s="21"/>
      <c r="E21" s="26"/>
      <c r="F21" s="56" t="s">
        <v>10</v>
      </c>
      <c r="G21" s="56"/>
      <c r="H21" s="56"/>
      <c r="I21" s="25">
        <v>0</v>
      </c>
      <c r="J21" s="25">
        <v>0</v>
      </c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6" t="s">
        <v>45</v>
      </c>
      <c r="G22" s="56"/>
      <c r="H22" s="56"/>
      <c r="I22" s="25">
        <v>0</v>
      </c>
      <c r="J22" s="25">
        <v>0</v>
      </c>
      <c r="K22" s="21"/>
      <c r="L22" s="21"/>
      <c r="M22" s="27" t="s">
        <v>11</v>
      </c>
      <c r="N22" s="27"/>
      <c r="O22" s="27"/>
      <c r="P22" s="27"/>
      <c r="Q22" s="24">
        <f>ROUND(SUM(Q23:Q25),2)</f>
        <v>33510551.81</v>
      </c>
      <c r="R22" s="24">
        <f>ROUND(SUM(R23:R25),2)</f>
        <v>64344709.5</v>
      </c>
      <c r="S22" s="19"/>
      <c r="T22" s="8"/>
    </row>
    <row r="23" spans="3:20" ht="15" customHeight="1">
      <c r="C23" s="20"/>
      <c r="D23" s="21"/>
      <c r="E23" s="26"/>
      <c r="F23" s="56" t="s">
        <v>46</v>
      </c>
      <c r="G23" s="56"/>
      <c r="H23" s="56"/>
      <c r="I23" s="25">
        <v>0</v>
      </c>
      <c r="J23" s="25">
        <v>0</v>
      </c>
      <c r="K23" s="21"/>
      <c r="L23" s="21"/>
      <c r="M23" s="18"/>
      <c r="N23" s="26" t="s">
        <v>5</v>
      </c>
      <c r="O23" s="26"/>
      <c r="P23" s="26"/>
      <c r="Q23" s="25">
        <v>660001.5999999996</v>
      </c>
      <c r="R23" s="25">
        <v>642244.5</v>
      </c>
      <c r="S23" s="19"/>
      <c r="T23" s="8"/>
    </row>
    <row r="24" spans="3:20" ht="15" customHeight="1">
      <c r="C24" s="20"/>
      <c r="D24" s="21"/>
      <c r="E24" s="26"/>
      <c r="F24" s="56" t="s">
        <v>47</v>
      </c>
      <c r="G24" s="56"/>
      <c r="H24" s="56"/>
      <c r="I24" s="25">
        <v>2283211.49</v>
      </c>
      <c r="J24" s="25">
        <v>43557435.62</v>
      </c>
      <c r="K24" s="21"/>
      <c r="L24" s="21"/>
      <c r="M24" s="18"/>
      <c r="N24" s="63" t="s">
        <v>7</v>
      </c>
      <c r="O24" s="63"/>
      <c r="P24" s="63"/>
      <c r="Q24" s="25"/>
      <c r="R24" s="25">
        <v>234233</v>
      </c>
      <c r="S24" s="19"/>
      <c r="T24" s="8"/>
    </row>
    <row r="25" spans="3:20" ht="41.25" customHeight="1">
      <c r="C25" s="20"/>
      <c r="D25" s="21"/>
      <c r="E25" s="26"/>
      <c r="F25" s="56" t="s">
        <v>48</v>
      </c>
      <c r="G25" s="56"/>
      <c r="H25" s="56"/>
      <c r="I25" s="25">
        <v>0</v>
      </c>
      <c r="J25" s="25">
        <v>0</v>
      </c>
      <c r="K25" s="21"/>
      <c r="L25" s="21"/>
      <c r="M25" s="8"/>
      <c r="N25" s="63" t="s">
        <v>12</v>
      </c>
      <c r="O25" s="63"/>
      <c r="P25" s="63"/>
      <c r="Q25" s="25">
        <v>32850550.21</v>
      </c>
      <c r="R25" s="25">
        <v>63468232</v>
      </c>
      <c r="S25" s="19"/>
      <c r="T25" s="8"/>
    </row>
    <row r="26" spans="3:20" ht="27" customHeight="1">
      <c r="C26" s="20"/>
      <c r="D26" s="21"/>
      <c r="E26" s="26"/>
      <c r="F26" s="56" t="s">
        <v>49</v>
      </c>
      <c r="G26" s="56"/>
      <c r="H26" s="56"/>
      <c r="I26" s="25">
        <v>43996924.52</v>
      </c>
      <c r="J26" s="25">
        <v>82358123.01</v>
      </c>
      <c r="K26" s="21"/>
      <c r="L26" s="21"/>
      <c r="M26" s="55" t="s">
        <v>13</v>
      </c>
      <c r="N26" s="55"/>
      <c r="O26" s="55"/>
      <c r="P26" s="55"/>
      <c r="Q26" s="24">
        <f>ROUND(Q17-Q22,2)</f>
        <v>-20157000.31</v>
      </c>
      <c r="R26" s="24">
        <f>ROUND(R17-R22,2)</f>
        <v>31520594</v>
      </c>
      <c r="S26" s="19"/>
      <c r="T26" s="8"/>
    </row>
    <row r="27" spans="3:20" ht="15" customHeight="1">
      <c r="C27" s="20"/>
      <c r="D27" s="21"/>
      <c r="E27" s="26"/>
      <c r="F27" s="56" t="s">
        <v>14</v>
      </c>
      <c r="G27" s="56"/>
      <c r="H27" s="56"/>
      <c r="I27" s="25">
        <v>741066.16</v>
      </c>
      <c r="J27" s="25">
        <v>1184388.97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6"/>
      <c r="G28" s="56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5" t="s">
        <v>15</v>
      </c>
      <c r="M29" s="55"/>
      <c r="N29" s="55"/>
      <c r="O29" s="55"/>
      <c r="P29" s="55"/>
      <c r="Q29" s="8"/>
      <c r="R29" s="8"/>
      <c r="S29" s="19"/>
      <c r="T29" s="8"/>
    </row>
    <row r="30" spans="3:20" ht="15" customHeight="1">
      <c r="C30" s="20"/>
      <c r="D30" s="21"/>
      <c r="E30" s="55" t="s">
        <v>11</v>
      </c>
      <c r="F30" s="55"/>
      <c r="G30" s="55"/>
      <c r="H30" s="55"/>
      <c r="I30" s="24">
        <f>+I31+I32+I33+I34+I35+I36+I37+I38+I39+I40+I41+I42+I43+I45+I46+I47</f>
        <v>47756897.14</v>
      </c>
      <c r="J30" s="24">
        <f>+J31+J32+J33+J34+J35+J36+J37+J38+J39+J40+J41+J42+J43+J45+J46+J47</f>
        <v>134710901.1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6" t="s">
        <v>16</v>
      </c>
      <c r="G31" s="56"/>
      <c r="H31" s="56"/>
      <c r="I31" s="25">
        <v>15142201.52</v>
      </c>
      <c r="J31" s="25">
        <v>14597488.67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6" t="s">
        <v>17</v>
      </c>
      <c r="G32" s="56"/>
      <c r="H32" s="56"/>
      <c r="I32" s="25">
        <v>396718.43</v>
      </c>
      <c r="J32" s="25">
        <v>589845.72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6" t="s">
        <v>19</v>
      </c>
      <c r="G33" s="56"/>
      <c r="H33" s="56"/>
      <c r="I33" s="25">
        <v>2306290.08</v>
      </c>
      <c r="J33" s="25">
        <v>8371823.5</v>
      </c>
      <c r="K33" s="21"/>
      <c r="L33" s="21"/>
      <c r="M33" s="27"/>
      <c r="N33" s="26" t="s">
        <v>20</v>
      </c>
      <c r="O33" s="26"/>
      <c r="P33" s="26"/>
      <c r="Q33" s="25">
        <v>0</v>
      </c>
      <c r="R33" s="25">
        <v>0</v>
      </c>
      <c r="S33" s="19"/>
      <c r="T33" s="8"/>
    </row>
    <row r="34" spans="3:20" ht="15" customHeight="1">
      <c r="C34" s="20"/>
      <c r="D34" s="21"/>
      <c r="E34" s="22"/>
      <c r="F34" s="56" t="s">
        <v>22</v>
      </c>
      <c r="G34" s="56"/>
      <c r="H34" s="56"/>
      <c r="I34" s="25">
        <v>0</v>
      </c>
      <c r="J34" s="25">
        <v>0</v>
      </c>
      <c r="K34" s="21"/>
      <c r="L34" s="21"/>
      <c r="M34" s="27"/>
      <c r="N34" s="26" t="s">
        <v>21</v>
      </c>
      <c r="O34" s="26"/>
      <c r="P34" s="26"/>
      <c r="Q34" s="25">
        <v>0</v>
      </c>
      <c r="R34" s="25">
        <v>0</v>
      </c>
      <c r="S34" s="19"/>
      <c r="T34" s="8"/>
    </row>
    <row r="35" spans="3:20" ht="15" customHeight="1">
      <c r="C35" s="20"/>
      <c r="D35" s="21"/>
      <c r="E35" s="27"/>
      <c r="F35" s="56" t="s">
        <v>24</v>
      </c>
      <c r="G35" s="56"/>
      <c r="H35" s="56"/>
      <c r="I35" s="25">
        <v>0</v>
      </c>
      <c r="J35" s="25">
        <v>0</v>
      </c>
      <c r="K35" s="21"/>
      <c r="L35" s="21"/>
      <c r="M35" s="27"/>
      <c r="N35" s="63" t="s">
        <v>23</v>
      </c>
      <c r="O35" s="63"/>
      <c r="P35" s="63"/>
      <c r="Q35" s="25">
        <v>0</v>
      </c>
      <c r="R35" s="25">
        <v>0</v>
      </c>
      <c r="S35" s="19"/>
      <c r="T35" s="8"/>
    </row>
    <row r="36" spans="3:20" ht="15" customHeight="1">
      <c r="C36" s="20"/>
      <c r="D36" s="21"/>
      <c r="E36" s="27"/>
      <c r="F36" s="56" t="s">
        <v>25</v>
      </c>
      <c r="G36" s="56"/>
      <c r="H36" s="56"/>
      <c r="I36" s="25">
        <v>29152305.4</v>
      </c>
      <c r="J36" s="25">
        <v>67065378.22</v>
      </c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6" t="s">
        <v>26</v>
      </c>
      <c r="G37" s="56"/>
      <c r="H37" s="56"/>
      <c r="I37" s="25">
        <v>117948</v>
      </c>
      <c r="J37" s="25">
        <v>92946</v>
      </c>
      <c r="K37" s="21"/>
      <c r="L37" s="21"/>
      <c r="M37" s="27" t="s">
        <v>11</v>
      </c>
      <c r="N37" s="27"/>
      <c r="O37" s="27"/>
      <c r="P37" s="27"/>
      <c r="Q37" s="24">
        <f>ROUND(Q38+Q41,2)</f>
        <v>0</v>
      </c>
      <c r="R37" s="24">
        <f>ROUND(R38+R41,2)</f>
        <v>0</v>
      </c>
      <c r="S37" s="19"/>
      <c r="T37" s="8"/>
    </row>
    <row r="38" spans="3:20" ht="15" customHeight="1">
      <c r="C38" s="20"/>
      <c r="D38" s="21"/>
      <c r="E38" s="27"/>
      <c r="F38" s="56" t="s">
        <v>28</v>
      </c>
      <c r="G38" s="56"/>
      <c r="H38" s="56"/>
      <c r="I38" s="25">
        <v>146809.56</v>
      </c>
      <c r="J38" s="25">
        <v>146809.56</v>
      </c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6" t="s">
        <v>29</v>
      </c>
      <c r="G39" s="56"/>
      <c r="H39" s="56"/>
      <c r="I39" s="25">
        <v>0</v>
      </c>
      <c r="J39" s="25">
        <v>0</v>
      </c>
      <c r="K39" s="21"/>
      <c r="L39" s="21"/>
      <c r="M39" s="27"/>
      <c r="N39" s="26" t="s">
        <v>20</v>
      </c>
      <c r="O39" s="26"/>
      <c r="P39" s="26"/>
      <c r="Q39" s="25">
        <v>0</v>
      </c>
      <c r="R39" s="25">
        <v>0</v>
      </c>
      <c r="S39" s="19"/>
      <c r="T39" s="8"/>
    </row>
    <row r="40" spans="3:20" ht="15" customHeight="1">
      <c r="C40" s="20"/>
      <c r="D40" s="21"/>
      <c r="E40" s="27"/>
      <c r="F40" s="56" t="s">
        <v>30</v>
      </c>
      <c r="G40" s="56"/>
      <c r="H40" s="56"/>
      <c r="I40" s="25">
        <v>0</v>
      </c>
      <c r="J40" s="25">
        <v>0</v>
      </c>
      <c r="K40" s="21"/>
      <c r="L40" s="8"/>
      <c r="M40" s="27"/>
      <c r="N40" s="26" t="s">
        <v>21</v>
      </c>
      <c r="O40" s="26"/>
      <c r="P40" s="26"/>
      <c r="Q40" s="25">
        <v>0</v>
      </c>
      <c r="R40" s="25">
        <v>0</v>
      </c>
      <c r="S40" s="19"/>
      <c r="T40" s="8"/>
    </row>
    <row r="41" spans="3:20" ht="15" customHeight="1">
      <c r="C41" s="20"/>
      <c r="D41" s="21"/>
      <c r="E41" s="27"/>
      <c r="F41" s="56" t="s">
        <v>32</v>
      </c>
      <c r="G41" s="56"/>
      <c r="H41" s="56"/>
      <c r="I41" s="25">
        <v>0</v>
      </c>
      <c r="J41" s="25">
        <v>0</v>
      </c>
      <c r="K41" s="21"/>
      <c r="L41" s="21"/>
      <c r="M41" s="27"/>
      <c r="N41" s="63" t="s">
        <v>31</v>
      </c>
      <c r="O41" s="63"/>
      <c r="P41" s="63"/>
      <c r="Q41" s="25">
        <v>0</v>
      </c>
      <c r="R41" s="25">
        <v>0</v>
      </c>
      <c r="S41" s="19"/>
      <c r="T41" s="8"/>
    </row>
    <row r="42" spans="3:20" ht="15" customHeight="1">
      <c r="C42" s="20"/>
      <c r="D42" s="21"/>
      <c r="E42" s="27"/>
      <c r="F42" s="56" t="s">
        <v>33</v>
      </c>
      <c r="G42" s="56"/>
      <c r="H42" s="56"/>
      <c r="I42" s="25">
        <v>0</v>
      </c>
      <c r="J42" s="25">
        <v>0</v>
      </c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6" t="s">
        <v>34</v>
      </c>
      <c r="G43" s="56"/>
      <c r="H43" s="56"/>
      <c r="I43" s="25">
        <v>0</v>
      </c>
      <c r="J43" s="25">
        <v>0</v>
      </c>
      <c r="K43" s="21"/>
      <c r="L43" s="21"/>
      <c r="M43" s="55" t="s">
        <v>50</v>
      </c>
      <c r="N43" s="55"/>
      <c r="O43" s="55"/>
      <c r="P43" s="55"/>
      <c r="Q43" s="24">
        <f>ROUND(Q31-Q37,2)</f>
        <v>0</v>
      </c>
      <c r="R43" s="24">
        <f>ROUND(R31-R37,2)</f>
        <v>0</v>
      </c>
      <c r="S43" s="19"/>
      <c r="T43" s="8"/>
    </row>
    <row r="44" spans="3:20" ht="15" customHeight="1" hidden="1">
      <c r="C44" s="20"/>
      <c r="D44" s="21"/>
      <c r="E44" s="22"/>
      <c r="F44" s="56" t="s">
        <v>34</v>
      </c>
      <c r="G44" s="56"/>
      <c r="H44" s="56"/>
      <c r="I44" s="25"/>
      <c r="J44" s="25"/>
      <c r="K44" s="21"/>
      <c r="L44" s="21"/>
      <c r="S44" s="19"/>
      <c r="T44" s="8"/>
    </row>
    <row r="45" spans="3:20" ht="15" customHeight="1">
      <c r="C45" s="20"/>
      <c r="D45" s="21"/>
      <c r="E45" s="27"/>
      <c r="F45" s="56" t="s">
        <v>35</v>
      </c>
      <c r="G45" s="56"/>
      <c r="H45" s="56"/>
      <c r="I45" s="25">
        <v>0</v>
      </c>
      <c r="J45" s="25">
        <v>0</v>
      </c>
      <c r="K45" s="21"/>
      <c r="L45" s="21"/>
      <c r="S45" s="19"/>
      <c r="T45" s="8"/>
    </row>
    <row r="46" spans="3:20" ht="24.75" customHeight="1">
      <c r="C46" s="20"/>
      <c r="D46" s="21"/>
      <c r="E46" s="27"/>
      <c r="F46" s="56" t="s">
        <v>37</v>
      </c>
      <c r="G46" s="56"/>
      <c r="H46" s="56"/>
      <c r="I46" s="25">
        <v>0</v>
      </c>
      <c r="J46" s="25">
        <v>0</v>
      </c>
      <c r="K46" s="21"/>
      <c r="L46" s="57" t="s">
        <v>36</v>
      </c>
      <c r="M46" s="57"/>
      <c r="N46" s="57"/>
      <c r="O46" s="57"/>
      <c r="P46" s="57"/>
      <c r="Q46" s="30">
        <f>ROUND(I51+Q26+Q43,2)</f>
        <v>-20892695.28</v>
      </c>
      <c r="R46" s="30">
        <f>ROUND(J51+R26+R43,2)</f>
        <v>23909640.5</v>
      </c>
      <c r="S46" s="19"/>
      <c r="T46" s="8"/>
    </row>
    <row r="47" spans="3:20" ht="15" customHeight="1">
      <c r="C47" s="20"/>
      <c r="D47" s="21"/>
      <c r="E47" s="27"/>
      <c r="F47" s="56" t="s">
        <v>38</v>
      </c>
      <c r="G47" s="56"/>
      <c r="H47" s="56"/>
      <c r="I47" s="25">
        <v>494624.15</v>
      </c>
      <c r="J47" s="25">
        <v>43846609.43</v>
      </c>
      <c r="K47" s="21"/>
      <c r="S47" s="19"/>
      <c r="T47" s="8"/>
    </row>
    <row r="48" spans="3:20" ht="15" customHeight="1" hidden="1">
      <c r="C48" s="20"/>
      <c r="D48" s="21"/>
      <c r="E48" s="18"/>
      <c r="F48" s="56" t="s">
        <v>38</v>
      </c>
      <c r="G48" s="56"/>
      <c r="H48" s="56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62"/>
      <c r="G49" s="62"/>
      <c r="H49" s="62"/>
      <c r="I49" s="54"/>
      <c r="J49" s="54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57" t="s">
        <v>39</v>
      </c>
      <c r="M50" s="57"/>
      <c r="N50" s="57"/>
      <c r="O50" s="57"/>
      <c r="P50" s="57"/>
      <c r="Q50" s="53">
        <v>36818171</v>
      </c>
      <c r="R50" s="53">
        <v>12908530</v>
      </c>
      <c r="S50" s="19"/>
      <c r="T50" s="8"/>
      <c r="V50" s="32"/>
    </row>
    <row r="51" spans="3:22" s="33" customFormat="1" ht="12">
      <c r="C51" s="34"/>
      <c r="D51" s="35"/>
      <c r="E51" s="55" t="s">
        <v>40</v>
      </c>
      <c r="F51" s="55"/>
      <c r="G51" s="55"/>
      <c r="H51" s="55"/>
      <c r="I51" s="30">
        <f>ROUND(I17-I30,2)</f>
        <v>-735694.97</v>
      </c>
      <c r="J51" s="30">
        <f>J17-J30</f>
        <v>-7610953.5</v>
      </c>
      <c r="K51" s="35"/>
      <c r="L51" s="57" t="s">
        <v>41</v>
      </c>
      <c r="M51" s="57"/>
      <c r="N51" s="57"/>
      <c r="O51" s="57"/>
      <c r="P51" s="57"/>
      <c r="Q51" s="53">
        <f>+Q46+Q50</f>
        <v>15925475.719999999</v>
      </c>
      <c r="R51" s="53">
        <f>+R46+R50</f>
        <v>36818170.5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53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59"/>
      <c r="G59" s="59"/>
      <c r="H59" s="59"/>
      <c r="I59" s="59"/>
      <c r="J59" s="47"/>
      <c r="K59" s="48"/>
      <c r="L59" s="48"/>
      <c r="M59" s="8"/>
      <c r="N59" s="60"/>
      <c r="O59" s="60"/>
      <c r="P59" s="60"/>
      <c r="Q59" s="60"/>
      <c r="R59" s="8"/>
      <c r="S59" s="8"/>
      <c r="T59" s="8"/>
    </row>
    <row r="60" spans="3:20" ht="13.5" customHeight="1">
      <c r="C60" s="8"/>
      <c r="D60" s="50"/>
      <c r="E60" s="8"/>
      <c r="F60" s="58" t="s">
        <v>55</v>
      </c>
      <c r="G60" s="58"/>
      <c r="H60" s="58"/>
      <c r="I60" s="58"/>
      <c r="J60" s="8"/>
      <c r="K60" s="51"/>
      <c r="L60" s="8"/>
      <c r="M60" s="1"/>
      <c r="N60" s="58" t="s">
        <v>57</v>
      </c>
      <c r="O60" s="58"/>
      <c r="P60" s="58"/>
      <c r="Q60" s="58"/>
      <c r="R60" s="8"/>
      <c r="S60" s="8"/>
      <c r="T60" s="8"/>
    </row>
    <row r="61" spans="3:20" ht="13.5" customHeight="1">
      <c r="C61" s="8"/>
      <c r="D61" s="52"/>
      <c r="E61" s="8"/>
      <c r="F61" s="61" t="s">
        <v>56</v>
      </c>
      <c r="G61" s="61"/>
      <c r="H61" s="61"/>
      <c r="I61" s="61"/>
      <c r="J61" s="8"/>
      <c r="K61" s="51"/>
      <c r="L61" s="8"/>
      <c r="N61" s="61" t="s">
        <v>58</v>
      </c>
      <c r="O61" s="61"/>
      <c r="P61" s="61"/>
      <c r="Q61" s="61"/>
      <c r="R61" s="8"/>
      <c r="S61" s="8"/>
      <c r="T61" s="8"/>
    </row>
  </sheetData>
  <sheetProtection selectLockedCells="1"/>
  <mergeCells count="64"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  <mergeCell ref="D15:H15"/>
    <mergeCell ref="L15:P15"/>
    <mergeCell ref="E17:H17"/>
    <mergeCell ref="M17:P17"/>
    <mergeCell ref="F18:H18"/>
    <mergeCell ref="N18:P18"/>
    <mergeCell ref="F19:H19"/>
    <mergeCell ref="N19:P19"/>
    <mergeCell ref="F20:H20"/>
    <mergeCell ref="N20:P20"/>
    <mergeCell ref="F21:H21"/>
    <mergeCell ref="F22:H22"/>
    <mergeCell ref="F23:H23"/>
    <mergeCell ref="F24:H24"/>
    <mergeCell ref="N24:P24"/>
    <mergeCell ref="F25:H25"/>
    <mergeCell ref="N25:P25"/>
    <mergeCell ref="F26:H26"/>
    <mergeCell ref="M26:P26"/>
    <mergeCell ref="F27:H27"/>
    <mergeCell ref="F28:G28"/>
    <mergeCell ref="L29:P29"/>
    <mergeCell ref="E30:H30"/>
    <mergeCell ref="F31:H31"/>
    <mergeCell ref="F32:H32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Usuario de Windows</cp:lastModifiedBy>
  <cp:lastPrinted>2018-10-24T19:41:45Z</cp:lastPrinted>
  <dcterms:created xsi:type="dcterms:W3CDTF">2018-10-24T19:36:13Z</dcterms:created>
  <dcterms:modified xsi:type="dcterms:W3CDTF">2021-02-15T01:44:42Z</dcterms:modified>
  <cp:category/>
  <cp:version/>
  <cp:contentType/>
  <cp:contentStatus/>
</cp:coreProperties>
</file>