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<sst xmlns="http://schemas.openxmlformats.org/spreadsheetml/2006/main" count="70" uniqueCount="59">
  <si>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</si>
  <si>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</si>
  <si>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</si>
  <si>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</si>
  <si>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</si>
  <si>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</si>
  <si>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</si>
  <si>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</si>
  <si>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</si>
  <si>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</si>
  <si>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</si>
  <si>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</si>
  <si>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</si>
  <si>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</si>
  <si>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</si>
  <si>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</si>
  <si>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</si>
  <si>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</si>
  <si>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</si>
  <si>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</si>
  <si>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</si>
  <si>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</si>
  <si>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</si>
  <si>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</si>
  <si>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</si>
  <si>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</si>
  <si>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</si>
  <si>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</si>
  <si>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</si>
  <si>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</si>
  <si>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</si>
  <si>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</si>
  <si>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</si>
  <si>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</si>
  <si>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</si>
  <si>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</si>
  <si>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</si>
  <si>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</si>
  <si>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</si>
  <si>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</si>
  <si>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</si>
  <si>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</si>
  <si>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</si>
  <si>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</si>
  <si>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</si>
  <si>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</si>
  <si>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</si>
  <si>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</si>
  <si>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</si>
  <si>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</si>
  <si>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</si>
  <si>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</si>
  <si>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</si>
  <si>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</si>
  <si>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M. en A.P. Arturo Molina Zamora</t>
  </si>
  <si>
    <t>L.C.P. y A.P. Iris Yunuen Alafita Zapor</t>
  </si>
  <si>
    <t>Director General</t>
  </si>
  <si>
    <t>Directora Administrativa</t>
  </si>
  <si>
    <t>COLEGIO DE BACHILLERES DEL ESTADO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</si>
</sst>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60" zoomScaleNormal="60" zoomScalePageLayoutView="0" workbookViewId="0" topLeftCell="B10">
      <selection activeCell="P54" sqref="P5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1107556080.94</v>
      </c>
      <c r="J17" s="24">
        <f>SUM(J18:J28)</f>
        <v>1059180620</v>
      </c>
      <c r="K17" s="21"/>
      <c r="L17" s="21"/>
      <c r="M17" s="59" t="s">
        <v>3</v>
      </c>
      <c r="N17" s="59"/>
      <c r="O17" s="59"/>
      <c r="P17" s="59"/>
      <c r="Q17" s="24">
        <f>ROUND(SUM(Q18:Q20),2)</f>
        <v>103484754.3</v>
      </c>
      <c r="R17" s="24">
        <f>ROUND(SUM(R18:R20),2)</f>
        <v>49871898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528167.38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42198917.92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60757669</v>
      </c>
      <c r="R20" s="25">
        <v>49871898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2508124.06</v>
      </c>
      <c r="J22" s="25">
        <v>8240273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149813141.95</v>
      </c>
      <c r="R22" s="24">
        <f>ROUND(SUM(R23:R25),2)</f>
        <v>56264188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95389508.95</v>
      </c>
      <c r="R23" s="25">
        <v>49826851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104213535.88</v>
      </c>
      <c r="J24" s="25">
        <v>108261091</v>
      </c>
      <c r="K24" s="21"/>
      <c r="L24" s="21"/>
      <c r="M24" s="18"/>
      <c r="N24" s="60" t="s">
        <v>7</v>
      </c>
      <c r="O24" s="60"/>
      <c r="P24" s="60"/>
      <c r="Q24" s="25">
        <v>0</v>
      </c>
      <c r="R24" s="25">
        <v>3657084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54423633</v>
      </c>
      <c r="R25" s="25">
        <v>2780253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1000834421</v>
      </c>
      <c r="J26" s="25">
        <v>942679256</v>
      </c>
      <c r="K26" s="21"/>
      <c r="L26" s="21"/>
      <c r="M26" s="59" t="s">
        <v>13</v>
      </c>
      <c r="N26" s="59"/>
      <c r="O26" s="59"/>
      <c r="P26" s="59"/>
      <c r="Q26" s="24">
        <f>ROUND(Q17-Q22,2)</f>
        <v>-46328387.65</v>
      </c>
      <c r="R26" s="24">
        <f>ROUND(R17-R22,2)</f>
        <v>-6392290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1076365615.95</v>
      </c>
      <c r="J30" s="24">
        <f>+J31+J32+J33+J34+J35+J36+J37+J38+J39+J40+J41+J42+J43+J45+J46+J47</f>
        <v>1052326612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891882745.6</v>
      </c>
      <c r="J31" s="25">
        <v>871822492</v>
      </c>
      <c r="K31" s="21"/>
      <c r="L31" s="21"/>
      <c r="M31" s="27" t="s">
        <v>3</v>
      </c>
      <c r="N31" s="27"/>
      <c r="O31" s="27"/>
      <c r="P31" s="27"/>
      <c r="Q31" s="24">
        <f>ROUND(Q32+Q35,2)</f>
        <v>66831838.14</v>
      </c>
      <c r="R31" s="24">
        <f>ROUND(R32+R35,2)</f>
        <v>-7552402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4995956.66</v>
      </c>
      <c r="J32" s="25">
        <v>10172195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66404017.89</v>
      </c>
      <c r="J33" s="25">
        <v>77739884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66831838.14</v>
      </c>
      <c r="R35" s="25">
        <v>-7552402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14188414</v>
      </c>
      <c r="J37" s="25">
        <v>14214547</v>
      </c>
      <c r="K37" s="21"/>
      <c r="L37" s="21"/>
      <c r="M37" s="27" t="s">
        <v>11</v>
      </c>
      <c r="N37" s="27"/>
      <c r="O37" s="27"/>
      <c r="P37" s="27"/>
      <c r="Q37" s="24">
        <f>ROUND(Q38+Q41,2)</f>
        <v>3523914.75</v>
      </c>
      <c r="R37" s="24">
        <f>ROUND(R38+R41,2)</f>
        <v>9317374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98894481.8</v>
      </c>
      <c r="J38" s="25">
        <v>78377494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3523914.75</v>
      </c>
      <c r="R41" s="25">
        <v>9317374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63307923.39</v>
      </c>
      <c r="R43" s="24">
        <f>ROUND(R31-R37,2)</f>
        <v>-16869776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48170000.73</v>
      </c>
      <c r="R46" s="30">
        <f>ROUND(J51+R26+R43,2)</f>
        <v>-16408058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42607802.79</v>
      </c>
      <c r="R50" s="53">
        <v>59012861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31190464.99</v>
      </c>
      <c r="J51" s="30">
        <f>J17-J30</f>
        <v>6854008</v>
      </c>
      <c r="K51" s="35"/>
      <c r="L51" s="63" t="s">
        <v>41</v>
      </c>
      <c r="M51" s="63"/>
      <c r="N51" s="63"/>
      <c r="O51" s="63"/>
      <c r="P51" s="63"/>
      <c r="Q51" s="53">
        <f>Q46+Q50</f>
        <v>90777803.52</v>
      </c>
      <c r="R51" s="53">
        <v>42604803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54</v>
      </c>
      <c r="G60" s="64"/>
      <c r="H60" s="64"/>
      <c r="I60" s="64"/>
      <c r="J60" s="8"/>
      <c r="K60" s="51"/>
      <c r="L60" s="8"/>
      <c r="M60" s="1"/>
      <c r="N60" s="64" t="s">
        <v>55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Yanelli Landaverde Caltzontzi</cp:lastModifiedBy>
  <cp:lastPrinted>2018-10-24T19:41:45Z</cp:lastPrinted>
  <dcterms:created xsi:type="dcterms:W3CDTF">2018-10-24T19:36:13Z</dcterms:created>
  <dcterms:modified xsi:type="dcterms:W3CDTF">2021-02-10T17:23:38Z</dcterms:modified>
  <cp:category/>
  <cp:version/>
  <cp:contentType/>
  <cp:contentStatus/>
</cp:coreProperties>
</file>